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 activeTab="1"/>
  </bookViews>
  <sheets>
    <sheet name="총괄" sheetId="1" r:id="rId1"/>
    <sheet name="DPS요약" sheetId="3" r:id="rId2"/>
  </sheets>
  <definedNames>
    <definedName name="_xlnm._FilterDatabase" localSheetId="1" hidden="1">DPS요약!$D$5:$I$5</definedName>
    <definedName name="_xlnm._FilterDatabase" localSheetId="0" hidden="1">총괄!$D$2:$T$2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10" i="1"/>
  <c r="R10" i="1" s="1"/>
  <c r="L10" i="1"/>
  <c r="M10" i="1" s="1"/>
  <c r="P12" i="1"/>
  <c r="R12" i="1" s="1"/>
  <c r="L12" i="1"/>
  <c r="N12" i="1" s="1"/>
  <c r="N35" i="1"/>
  <c r="P4" i="1"/>
  <c r="P5" i="1"/>
  <c r="P6" i="1"/>
  <c r="P7" i="1"/>
  <c r="P8" i="1"/>
  <c r="P11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3" i="1"/>
  <c r="L4" i="1"/>
  <c r="L5" i="1"/>
  <c r="L6" i="1"/>
  <c r="L7" i="1"/>
  <c r="L8" i="1"/>
  <c r="L9" i="1"/>
  <c r="L11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3" i="1"/>
  <c r="R30" i="1"/>
  <c r="O30" i="1"/>
  <c r="N10" i="1" l="1"/>
  <c r="Q10" i="1"/>
  <c r="M12" i="1"/>
  <c r="Q12" i="1"/>
  <c r="R7" i="1"/>
  <c r="Q8" i="1"/>
  <c r="R9" i="1"/>
  <c r="Q11" i="1"/>
  <c r="R18" i="1"/>
  <c r="Q19" i="1"/>
  <c r="Q20" i="1"/>
  <c r="M15" i="1"/>
  <c r="L34" i="1"/>
  <c r="M14" i="1"/>
  <c r="N14" i="1"/>
  <c r="Q14" i="1"/>
  <c r="R14" i="1"/>
  <c r="Q3" i="1"/>
  <c r="R3" i="1"/>
  <c r="Q4" i="1"/>
  <c r="R4" i="1"/>
  <c r="Q5" i="1"/>
  <c r="R5" i="1"/>
  <c r="Q6" i="1"/>
  <c r="R6" i="1"/>
  <c r="Q13" i="1"/>
  <c r="R13" i="1"/>
  <c r="Q15" i="1"/>
  <c r="R15" i="1"/>
  <c r="Q17" i="1"/>
  <c r="R17" i="1"/>
  <c r="Q18" i="1"/>
  <c r="Q21" i="1"/>
  <c r="R21" i="1"/>
  <c r="Q23" i="1"/>
  <c r="R23" i="1"/>
  <c r="Q24" i="1"/>
  <c r="R24" i="1"/>
  <c r="Q25" i="1"/>
  <c r="R25" i="1"/>
  <c r="R22" i="1"/>
  <c r="Q22" i="1"/>
  <c r="Q7" i="1" l="1"/>
  <c r="R20" i="1"/>
  <c r="Q9" i="1"/>
  <c r="R19" i="1"/>
  <c r="R8" i="1"/>
  <c r="R11" i="1"/>
  <c r="N15" i="1"/>
  <c r="J16" i="1"/>
  <c r="I16" i="1"/>
  <c r="M22" i="1"/>
  <c r="N16" i="1" l="1"/>
  <c r="R16" i="1"/>
  <c r="M16" i="1"/>
  <c r="Q16" i="1"/>
  <c r="M23" i="1"/>
  <c r="M4" i="1"/>
  <c r="N4" i="1"/>
  <c r="M3" i="1"/>
  <c r="N3" i="1"/>
  <c r="M9" i="1"/>
  <c r="N9" i="1"/>
  <c r="M6" i="1"/>
  <c r="N6" i="1"/>
  <c r="M5" i="1"/>
  <c r="N5" i="1"/>
  <c r="M8" i="1"/>
  <c r="N8" i="1"/>
  <c r="M20" i="1"/>
  <c r="N20" i="1"/>
  <c r="M21" i="1"/>
  <c r="N21" i="1"/>
  <c r="M7" i="1"/>
  <c r="N7" i="1"/>
  <c r="M24" i="1"/>
  <c r="N24" i="1"/>
  <c r="M13" i="1"/>
  <c r="N13" i="1"/>
  <c r="M25" i="1"/>
  <c r="N25" i="1"/>
  <c r="M11" i="1"/>
  <c r="N11" i="1"/>
  <c r="M17" i="1"/>
  <c r="N17" i="1"/>
  <c r="M19" i="1"/>
  <c r="N19" i="1"/>
  <c r="M18" i="1"/>
  <c r="N18" i="1"/>
  <c r="N23" i="1"/>
  <c r="N22" i="1"/>
</calcChain>
</file>

<file path=xl/sharedStrings.xml><?xml version="1.0" encoding="utf-8"?>
<sst xmlns="http://schemas.openxmlformats.org/spreadsheetml/2006/main" count="202" uniqueCount="99">
  <si>
    <t>RE-45</t>
    <phoneticPr fontId="1" type="noConversion"/>
  </si>
  <si>
    <t>P2020</t>
    <phoneticPr fontId="1" type="noConversion"/>
  </si>
  <si>
    <t>R-301</t>
    <phoneticPr fontId="1" type="noConversion"/>
  </si>
  <si>
    <t>R-99</t>
    <phoneticPr fontId="1" type="noConversion"/>
  </si>
  <si>
    <t>얼터네이터</t>
    <phoneticPr fontId="1" type="noConversion"/>
  </si>
  <si>
    <t>윙맨</t>
    <phoneticPr fontId="1" type="noConversion"/>
  </si>
  <si>
    <t>롱보우</t>
    <phoneticPr fontId="1" type="noConversion"/>
  </si>
  <si>
    <t>프라울러</t>
    <phoneticPr fontId="1" type="noConversion"/>
  </si>
  <si>
    <t>햄록</t>
    <phoneticPr fontId="1" type="noConversion"/>
  </si>
  <si>
    <t>플랫라인</t>
    <phoneticPr fontId="1" type="noConversion"/>
  </si>
  <si>
    <t>트리플</t>
    <phoneticPr fontId="1" type="noConversion"/>
  </si>
  <si>
    <t>모잠비크</t>
    <phoneticPr fontId="1" type="noConversion"/>
  </si>
  <si>
    <t>EVA-8</t>
    <phoneticPr fontId="1" type="noConversion"/>
  </si>
  <si>
    <t>마스티프</t>
    <phoneticPr fontId="1" type="noConversion"/>
  </si>
  <si>
    <t>크레이버</t>
    <phoneticPr fontId="1" type="noConversion"/>
  </si>
  <si>
    <t>총기이름</t>
    <phoneticPr fontId="1" type="noConversion"/>
  </si>
  <si>
    <t>몸샷</t>
    <phoneticPr fontId="1" type="noConversion"/>
  </si>
  <si>
    <t>헤드샷</t>
    <phoneticPr fontId="1" type="noConversion"/>
  </si>
  <si>
    <t>순위</t>
    <phoneticPr fontId="1" type="noConversion"/>
  </si>
  <si>
    <t>분류</t>
    <phoneticPr fontId="1" type="noConversion"/>
  </si>
  <si>
    <t>저격총/경량탄</t>
    <phoneticPr fontId="1" type="noConversion"/>
  </si>
  <si>
    <t>권총/경량탄</t>
    <phoneticPr fontId="1" type="noConversion"/>
  </si>
  <si>
    <t>돌격소총/경량탄</t>
    <phoneticPr fontId="1" type="noConversion"/>
  </si>
  <si>
    <t>기관단총/경량탄</t>
    <phoneticPr fontId="1" type="noConversion"/>
  </si>
  <si>
    <t>권총/경량탄</t>
    <phoneticPr fontId="1" type="noConversion"/>
  </si>
  <si>
    <t>경기관총/에너지탄</t>
    <phoneticPr fontId="1" type="noConversion"/>
  </si>
  <si>
    <t>저격총/중량탄</t>
    <phoneticPr fontId="1" type="noConversion"/>
  </si>
  <si>
    <t>전설:저격총/탄약포함</t>
    <phoneticPr fontId="1" type="noConversion"/>
  </si>
  <si>
    <t>경기관총/중량탄</t>
    <phoneticPr fontId="1" type="noConversion"/>
  </si>
  <si>
    <t>기관단총/경량탄</t>
    <phoneticPr fontId="1" type="noConversion"/>
  </si>
  <si>
    <t>권총/중량탄</t>
    <phoneticPr fontId="1" type="noConversion"/>
  </si>
  <si>
    <t>저격총/에너지탄</t>
    <phoneticPr fontId="1" type="noConversion"/>
  </si>
  <si>
    <t>기관단총/중량탄</t>
    <phoneticPr fontId="1" type="noConversion"/>
  </si>
  <si>
    <t>돌격소총/중량탄</t>
    <phoneticPr fontId="1" type="noConversion"/>
  </si>
  <si>
    <t>돌격소총/중량탄</t>
    <phoneticPr fontId="1" type="noConversion"/>
  </si>
  <si>
    <t>산탄총/산탄</t>
    <phoneticPr fontId="1" type="noConversion"/>
  </si>
  <si>
    <t>전설:산탄총/탄약포함</t>
    <phoneticPr fontId="1" type="noConversion"/>
  </si>
  <si>
    <t>산탄총/산탄</t>
    <phoneticPr fontId="1" type="noConversion"/>
  </si>
  <si>
    <t>권총/산탄</t>
    <phoneticPr fontId="1" type="noConversion"/>
  </si>
  <si>
    <t>디보션 LMG</t>
    <phoneticPr fontId="1" type="noConversion"/>
  </si>
  <si>
    <t>M600 스핏파이어</t>
    <phoneticPr fontId="1" type="noConversion"/>
  </si>
  <si>
    <t>피스키퍼</t>
    <phoneticPr fontId="1" type="noConversion"/>
  </si>
  <si>
    <t>탄약수</t>
    <phoneticPr fontId="1" type="noConversion"/>
  </si>
  <si>
    <t>125 , 250</t>
    <phoneticPr fontId="1" type="noConversion"/>
  </si>
  <si>
    <t>55 , 110</t>
    <phoneticPr fontId="1" type="noConversion"/>
  </si>
  <si>
    <t>18 , 36</t>
    <phoneticPr fontId="1" type="noConversion"/>
  </si>
  <si>
    <t>16 , 32</t>
    <phoneticPr fontId="1" type="noConversion"/>
  </si>
  <si>
    <t>14 , 28</t>
    <phoneticPr fontId="1" type="noConversion"/>
  </si>
  <si>
    <t>14 , 21</t>
    <phoneticPr fontId="1" type="noConversion"/>
  </si>
  <si>
    <t>12 , 18</t>
    <phoneticPr fontId="1" type="noConversion"/>
  </si>
  <si>
    <t>30 , 60</t>
    <phoneticPr fontId="1" type="noConversion"/>
  </si>
  <si>
    <t>13 , 19</t>
    <phoneticPr fontId="1" type="noConversion"/>
  </si>
  <si>
    <t>45 , 90</t>
    <phoneticPr fontId="1" type="noConversion"/>
  </si>
  <si>
    <t>11 , 16</t>
    <phoneticPr fontId="1" type="noConversion"/>
  </si>
  <si>
    <t>12 , 18</t>
    <phoneticPr fontId="1" type="noConversion"/>
  </si>
  <si>
    <t>20 , 40</t>
    <phoneticPr fontId="1" type="noConversion"/>
  </si>
  <si>
    <t>17 , 34</t>
    <phoneticPr fontId="1" type="noConversion"/>
  </si>
  <si>
    <t>18*8(144) , 36*8(288)</t>
    <phoneticPr fontId="1" type="noConversion"/>
  </si>
  <si>
    <t>23*3(69) , 46*3(138)</t>
    <phoneticPr fontId="1" type="noConversion"/>
  </si>
  <si>
    <t>7*9(63) , 10*9(90)</t>
    <phoneticPr fontId="1" type="noConversion"/>
  </si>
  <si>
    <t>15*3(45) , 22*3(66)</t>
    <phoneticPr fontId="1" type="noConversion"/>
  </si>
  <si>
    <t>10*11(110) , 15*11(165)</t>
    <phoneticPr fontId="1" type="noConversion"/>
  </si>
  <si>
    <t>1발 총 피해량 (몸 , 헤드)</t>
    <phoneticPr fontId="1" type="noConversion"/>
  </si>
  <si>
    <t>단발 피해량
(몸)</t>
    <phoneticPr fontId="1" type="noConversion"/>
  </si>
  <si>
    <t>단발 피해량
(머리)</t>
    <phoneticPr fontId="1" type="noConversion"/>
  </si>
  <si>
    <t>HAVOC</t>
    <phoneticPr fontId="1" type="noConversion"/>
  </si>
  <si>
    <t>18 , 36</t>
    <phoneticPr fontId="1" type="noConversion"/>
  </si>
  <si>
    <t>Sustained DPS
Frame</t>
    <phoneticPr fontId="1" type="noConversion"/>
  </si>
  <si>
    <t>Sustained DPS
Time</t>
    <phoneticPr fontId="1" type="noConversion"/>
  </si>
  <si>
    <t>Sustained DPS
Body Shot</t>
    <phoneticPr fontId="1" type="noConversion"/>
  </si>
  <si>
    <t>Sustained DPS
Head Shot</t>
    <phoneticPr fontId="1" type="noConversion"/>
  </si>
  <si>
    <t>Burst DPS
Frame</t>
    <phoneticPr fontId="1" type="noConversion"/>
  </si>
  <si>
    <t>Burst DPS
Time</t>
    <phoneticPr fontId="1" type="noConversion"/>
  </si>
  <si>
    <t>Burst DPS
Body Shot</t>
    <phoneticPr fontId="1" type="noConversion"/>
  </si>
  <si>
    <t>Burst DPS
Head Shot</t>
    <phoneticPr fontId="1" type="noConversion"/>
  </si>
  <si>
    <t>G7 스카우트</t>
    <phoneticPr fontId="1" type="noConversion"/>
  </si>
  <si>
    <t>R-301 매크로</t>
    <phoneticPr fontId="1" type="noConversion"/>
  </si>
  <si>
    <t>R-99</t>
    <phoneticPr fontId="1" type="noConversion"/>
  </si>
  <si>
    <t>60프레임</t>
    <phoneticPr fontId="1" type="noConversion"/>
  </si>
  <si>
    <t>1초</t>
    <phoneticPr fontId="1" type="noConversion"/>
  </si>
  <si>
    <t>6프레임</t>
    <phoneticPr fontId="1" type="noConversion"/>
  </si>
  <si>
    <t>0.1초</t>
    <phoneticPr fontId="1" type="noConversion"/>
  </si>
  <si>
    <t>1프레임</t>
    <phoneticPr fontId="1" type="noConversion"/>
  </si>
  <si>
    <t>1초에 2.6발</t>
    <phoneticPr fontId="1" type="noConversion"/>
  </si>
  <si>
    <t>2.6발은 1초에 쏜다</t>
    <phoneticPr fontId="1" type="noConversion"/>
  </si>
  <si>
    <t>5.2발은 2초동안 쏜다</t>
    <phoneticPr fontId="1" type="noConversion"/>
  </si>
  <si>
    <t>초</t>
    <phoneticPr fontId="1" type="noConversion"/>
  </si>
  <si>
    <t>2.3초에 6발</t>
    <phoneticPr fontId="1" type="noConversion"/>
  </si>
  <si>
    <t>Burst Dps</t>
    <phoneticPr fontId="1" type="noConversion"/>
  </si>
  <si>
    <t>초탄에서 재장전 직전까지</t>
    <phoneticPr fontId="1" type="noConversion"/>
  </si>
  <si>
    <t>Sustain Dps</t>
    <phoneticPr fontId="1" type="noConversion"/>
  </si>
  <si>
    <t>초탄에서 다음 초탄까지</t>
    <phoneticPr fontId="1" type="noConversion"/>
  </si>
  <si>
    <t>햄록 매크로</t>
    <phoneticPr fontId="1" type="noConversion"/>
  </si>
  <si>
    <t>햄록 매크로</t>
    <phoneticPr fontId="1" type="noConversion"/>
  </si>
  <si>
    <t>플랫라인 매크로</t>
    <phoneticPr fontId="1" type="noConversion"/>
  </si>
  <si>
    <t>플랫라인 매크로</t>
    <phoneticPr fontId="1" type="noConversion"/>
  </si>
  <si>
    <t>Sustained DPS
Body Shot</t>
  </si>
  <si>
    <t>Sustained DPS
Head Shot</t>
  </si>
  <si>
    <t>Burst DPS
Body Shot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</si>
</sst>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m&quot;월&quot;\ dd&quot;일&quot;"/>
    <numFmt numFmtId="177" formatCode="0.0"/>
    <numFmt numFmtId="180" formatCode="0.00000"/>
  </numFmts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0" fontId="0" fillId="0" borderId="0" xfId="0" applyNumberFormat="1">
      <alignment vertical="center"/>
    </xf>
    <xf numFmtId="180" fontId="0" fillId="0" borderId="0" xfId="0" applyNumberFormat="1" applyFont="1">
      <alignment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21590495127354E-2"/>
          <c:y val="2.7196046703223967E-2"/>
          <c:w val="0.90814624249094933"/>
          <c:h val="0.773473672980873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DPS요약!$E$6:$E$28</c:f>
              <c:strCache>
                <c:ptCount val="23"/>
                <c:pt idx="0">
                  <c:v>크레이버</c:v>
                </c:pt>
                <c:pt idx="1">
                  <c:v>마스티프</c:v>
                </c:pt>
                <c:pt idx="2">
                  <c:v>롱보우</c:v>
                </c:pt>
                <c:pt idx="3">
                  <c:v>트리플</c:v>
                </c:pt>
                <c:pt idx="4">
                  <c:v>G7 스카우트</c:v>
                </c:pt>
                <c:pt idx="5">
                  <c:v>EVA-8</c:v>
                </c:pt>
                <c:pt idx="6">
                  <c:v>피스키퍼</c:v>
                </c:pt>
                <c:pt idx="7">
                  <c:v>햄록 매크로</c:v>
                </c:pt>
                <c:pt idx="8">
                  <c:v>플랫라인</c:v>
                </c:pt>
                <c:pt idx="9">
                  <c:v>햄록</c:v>
                </c:pt>
                <c:pt idx="10">
                  <c:v>플랫라인 매크로</c:v>
                </c:pt>
                <c:pt idx="11">
                  <c:v>HAVOC</c:v>
                </c:pt>
                <c:pt idx="12">
                  <c:v>R-301</c:v>
                </c:pt>
                <c:pt idx="13">
                  <c:v>R-301 매크로</c:v>
                </c:pt>
                <c:pt idx="14">
                  <c:v>프라울러</c:v>
                </c:pt>
                <c:pt idx="15">
                  <c:v>R-99</c:v>
                </c:pt>
                <c:pt idx="16">
                  <c:v>얼터네이터</c:v>
                </c:pt>
                <c:pt idx="17">
                  <c:v>윙맨</c:v>
                </c:pt>
                <c:pt idx="18">
                  <c:v>모잠비크</c:v>
                </c:pt>
                <c:pt idx="19">
                  <c:v>P2020</c:v>
                </c:pt>
                <c:pt idx="20">
                  <c:v>RE-45</c:v>
                </c:pt>
                <c:pt idx="21">
                  <c:v>M600 스핏파이어</c:v>
                </c:pt>
                <c:pt idx="22">
                  <c:v>디보션 LMG</c:v>
                </c:pt>
              </c:strCache>
            </c:strRef>
          </c:cat>
          <c:val>
            <c:numRef>
              <c:f>DPS요약!$H$6:$H$28</c:f>
              <c:numCache>
                <c:formatCode>0.0</c:formatCode>
                <c:ptCount val="23"/>
                <c:pt idx="0">
                  <c:v>70.079442055514136</c:v>
                </c:pt>
                <c:pt idx="1">
                  <c:v>188.81469607717798</c:v>
                </c:pt>
                <c:pt idx="2">
                  <c:v>65.986802639472103</c:v>
                </c:pt>
                <c:pt idx="3">
                  <c:v>86.593559949098037</c:v>
                </c:pt>
                <c:pt idx="4">
                  <c:v>133.30667199893352</c:v>
                </c:pt>
                <c:pt idx="5">
                  <c:v>125.45208800563537</c:v>
                </c:pt>
                <c:pt idx="6">
                  <c:v>81.131314720662431</c:v>
                </c:pt>
                <c:pt idx="7">
                  <c:v>148.36727311026345</c:v>
                </c:pt>
                <c:pt idx="8">
                  <c:v>157.34558006431502</c:v>
                </c:pt>
                <c:pt idx="9">
                  <c:v>141.86943633171174</c:v>
                </c:pt>
                <c:pt idx="10">
                  <c:v>156.06634770606851</c:v>
                </c:pt>
                <c:pt idx="11">
                  <c:v>186.1696626192003</c:v>
                </c:pt>
                <c:pt idx="12">
                  <c:v>184.35337322779347</c:v>
                </c:pt>
                <c:pt idx="13">
                  <c:v>184.35337322779347</c:v>
                </c:pt>
                <c:pt idx="14">
                  <c:v>171.39429257005742</c:v>
                </c:pt>
                <c:pt idx="15">
                  <c:v>196.32437148933849</c:v>
                </c:pt>
                <c:pt idx="16">
                  <c:v>124.77504499100179</c:v>
                </c:pt>
                <c:pt idx="17">
                  <c:v>116.52345789834838</c:v>
                </c:pt>
                <c:pt idx="18">
                  <c:v>98.760735657746494</c:v>
                </c:pt>
                <c:pt idx="19">
                  <c:v>102.83657554203445</c:v>
                </c:pt>
                <c:pt idx="20">
                  <c:v>137.47250549890023</c:v>
                </c:pt>
                <c:pt idx="21">
                  <c:v>175.69707815759023</c:v>
                </c:pt>
                <c:pt idx="22">
                  <c:v>204.89052874356634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DPS요약!$E$6:$E$28</c:f>
              <c:strCache>
                <c:ptCount val="23"/>
                <c:pt idx="0">
                  <c:v>크레이버</c:v>
                </c:pt>
                <c:pt idx="1">
                  <c:v>마스티프</c:v>
                </c:pt>
                <c:pt idx="2">
                  <c:v>롱보우</c:v>
                </c:pt>
                <c:pt idx="3">
                  <c:v>트리플</c:v>
                </c:pt>
                <c:pt idx="4">
                  <c:v>G7 스카우트</c:v>
                </c:pt>
                <c:pt idx="5">
                  <c:v>EVA-8</c:v>
                </c:pt>
                <c:pt idx="6">
                  <c:v>피스키퍼</c:v>
                </c:pt>
                <c:pt idx="7">
                  <c:v>햄록 매크로</c:v>
                </c:pt>
                <c:pt idx="8">
                  <c:v>플랫라인</c:v>
                </c:pt>
                <c:pt idx="9">
                  <c:v>햄록</c:v>
                </c:pt>
                <c:pt idx="10">
                  <c:v>플랫라인 매크로</c:v>
                </c:pt>
                <c:pt idx="11">
                  <c:v>HAVOC</c:v>
                </c:pt>
                <c:pt idx="12">
                  <c:v>R-301</c:v>
                </c:pt>
                <c:pt idx="13">
                  <c:v>R-301 매크로</c:v>
                </c:pt>
                <c:pt idx="14">
                  <c:v>프라울러</c:v>
                </c:pt>
                <c:pt idx="15">
                  <c:v>R-99</c:v>
                </c:pt>
                <c:pt idx="16">
                  <c:v>얼터네이터</c:v>
                </c:pt>
                <c:pt idx="17">
                  <c:v>윙맨</c:v>
                </c:pt>
                <c:pt idx="18">
                  <c:v>모잠비크</c:v>
                </c:pt>
                <c:pt idx="19">
                  <c:v>P2020</c:v>
                </c:pt>
                <c:pt idx="20">
                  <c:v>RE-45</c:v>
                </c:pt>
                <c:pt idx="21">
                  <c:v>M600 스핏파이어</c:v>
                </c:pt>
                <c:pt idx="22">
                  <c:v>디보션 LMG</c:v>
                </c:pt>
              </c:strCache>
            </c:strRef>
          </c:cat>
          <c:val>
            <c:numRef>
              <c:f>DPS요약!$I$6:$I$28</c:f>
              <c:numCache>
                <c:formatCode>0.0</c:formatCode>
                <c:ptCount val="23"/>
                <c:pt idx="0">
                  <c:v>140.15888411102827</c:v>
                </c:pt>
                <c:pt idx="1">
                  <c:v>377.62939215435597</c:v>
                </c:pt>
                <c:pt idx="2">
                  <c:v>131.97360527894421</c:v>
                </c:pt>
                <c:pt idx="3">
                  <c:v>173.18711989819607</c:v>
                </c:pt>
                <c:pt idx="4">
                  <c:v>266.61334399786705</c:v>
                </c:pt>
                <c:pt idx="5">
                  <c:v>179.21726857947911</c:v>
                </c:pt>
                <c:pt idx="6">
                  <c:v>121.69697208099365</c:v>
                </c:pt>
                <c:pt idx="7">
                  <c:v>296.73454622052691</c:v>
                </c:pt>
                <c:pt idx="8">
                  <c:v>314.69116012863003</c:v>
                </c:pt>
                <c:pt idx="9">
                  <c:v>283.73887266342348</c:v>
                </c:pt>
                <c:pt idx="10">
                  <c:v>312.13269541213702</c:v>
                </c:pt>
                <c:pt idx="11">
                  <c:v>372.33932523840059</c:v>
                </c:pt>
                <c:pt idx="12">
                  <c:v>368.70674645558694</c:v>
                </c:pt>
                <c:pt idx="13">
                  <c:v>368.70674645558694</c:v>
                </c:pt>
                <c:pt idx="14">
                  <c:v>257.0914388550861</c:v>
                </c:pt>
                <c:pt idx="15">
                  <c:v>294.48655723400776</c:v>
                </c:pt>
                <c:pt idx="16">
                  <c:v>182.36352729454109</c:v>
                </c:pt>
                <c:pt idx="17">
                  <c:v>233.04691579669677</c:v>
                </c:pt>
                <c:pt idx="18">
                  <c:v>144.84907896469485</c:v>
                </c:pt>
                <c:pt idx="19">
                  <c:v>154.25486331305166</c:v>
                </c:pt>
                <c:pt idx="20">
                  <c:v>199.96000799840033</c:v>
                </c:pt>
                <c:pt idx="21">
                  <c:v>351.39415631518045</c:v>
                </c:pt>
                <c:pt idx="22">
                  <c:v>409.78105748713267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799164928"/>
        <c:axId val="1799153504"/>
      </c:barChart>
      <c:catAx>
        <c:axId val="1799164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99153504"/>
        <c:crosses val="autoZero"/>
        <c:auto val="1"/>
        <c:lblAlgn val="ctr"/>
        <c:lblOffset val="100"/>
        <c:noMultiLvlLbl val="0"/>
      </c:catAx>
      <c:valAx>
        <c:axId val="179915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99164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67234</xdr:colOff>
      <xdr:row>4</xdr:row>
      <xdr:rowOff>85165</xdr:rowOff>
    </xdr:from>
    <xdr:to>
      <xdr:col>24</xdr:col>
      <xdr:colOff>605117</xdr:colOff>
      <xdr:row>27</xdr:row>
      <xdr:rowOff>123264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6"/>
  <sheetViews>
    <sheetView zoomScale="70" zoomScaleNormal="70" workbookViewId="0">
      <selection activeCell="E38" sqref="E38"/>
    </sheetView>
  </sheetViews>
  <sheetFormatPr defaultRowHeight="16.5" x14ac:dyDescent="0.3"/>
  <cols>
    <col min="1" max="1" width="11" bestFit="1" customWidth="1"/>
    <col min="2" max="2" width="5.25" bestFit="1" customWidth="1"/>
    <col min="3" max="3" width="20.5" bestFit="1" customWidth="1"/>
    <col min="4" max="4" width="16.875" bestFit="1" customWidth="1"/>
    <col min="5" max="5" width="27.625" bestFit="1" customWidth="1"/>
    <col min="6" max="7" width="15.625" bestFit="1" customWidth="1"/>
    <col min="8" max="8" width="11.125" bestFit="1" customWidth="1"/>
    <col min="9" max="9" width="9.25" bestFit="1" customWidth="1"/>
    <col min="10" max="10" width="11.125" bestFit="1" customWidth="1"/>
    <col min="11" max="11" width="14.5" customWidth="1"/>
    <col min="12" max="12" width="15.875" bestFit="1" customWidth="1"/>
    <col min="13" max="13" width="18.625" customWidth="1"/>
    <col min="14" max="14" width="19.125" customWidth="1"/>
    <col min="15" max="15" width="12.25" customWidth="1"/>
    <col min="16" max="16" width="13.25" customWidth="1"/>
    <col min="17" max="17" width="14.75" customWidth="1"/>
    <col min="18" max="18" width="15.25" customWidth="1"/>
    <col min="19" max="19" width="17.25" bestFit="1" customWidth="1"/>
    <col min="20" max="20" width="20.5" bestFit="1" customWidth="1"/>
    <col min="21" max="21" width="5.625" bestFit="1" customWidth="1"/>
  </cols>
  <sheetData>
    <row r="2" spans="2:21" ht="33.75" customHeight="1" x14ac:dyDescent="0.3">
      <c r="B2" s="1" t="s">
        <v>18</v>
      </c>
      <c r="C2" s="1" t="s">
        <v>19</v>
      </c>
      <c r="D2" s="1" t="s">
        <v>15</v>
      </c>
      <c r="E2" s="1" t="s">
        <v>62</v>
      </c>
      <c r="F2" s="13" t="s">
        <v>63</v>
      </c>
      <c r="G2" s="13" t="s">
        <v>64</v>
      </c>
      <c r="H2" s="1" t="s">
        <v>42</v>
      </c>
      <c r="I2" s="1" t="s">
        <v>16</v>
      </c>
      <c r="J2" s="1" t="s">
        <v>17</v>
      </c>
      <c r="K2" s="13" t="s">
        <v>67</v>
      </c>
      <c r="L2" s="13" t="s">
        <v>68</v>
      </c>
      <c r="M2" s="13" t="s">
        <v>69</v>
      </c>
      <c r="N2" s="13" t="s">
        <v>70</v>
      </c>
      <c r="O2" s="19" t="s">
        <v>71</v>
      </c>
      <c r="P2" s="19" t="s">
        <v>72</v>
      </c>
      <c r="Q2" s="19" t="s">
        <v>73</v>
      </c>
      <c r="R2" s="19" t="s">
        <v>74</v>
      </c>
      <c r="S2" s="1" t="s">
        <v>15</v>
      </c>
      <c r="T2" s="1" t="s">
        <v>19</v>
      </c>
      <c r="U2" s="1" t="s">
        <v>18</v>
      </c>
    </row>
    <row r="3" spans="2:21" x14ac:dyDescent="0.3">
      <c r="B3" s="1">
        <v>1</v>
      </c>
      <c r="C3" s="2" t="s">
        <v>27</v>
      </c>
      <c r="D3" s="1" t="s">
        <v>14</v>
      </c>
      <c r="E3" s="11" t="s">
        <v>43</v>
      </c>
      <c r="F3" s="1">
        <v>125</v>
      </c>
      <c r="G3" s="1">
        <v>250</v>
      </c>
      <c r="H3" s="1">
        <v>4</v>
      </c>
      <c r="I3" s="1">
        <v>500</v>
      </c>
      <c r="J3" s="1">
        <v>1000</v>
      </c>
      <c r="K3" s="1">
        <v>669</v>
      </c>
      <c r="L3" s="14">
        <f>0.01667*K3</f>
        <v>11.152230000000001</v>
      </c>
      <c r="M3" s="15">
        <f>I3/L3</f>
        <v>44.834082510852085</v>
      </c>
      <c r="N3" s="15">
        <f>J3/L3</f>
        <v>89.668165021704169</v>
      </c>
      <c r="O3" s="1">
        <v>428</v>
      </c>
      <c r="P3" s="14">
        <f>0.01667*O3</f>
        <v>7.13476</v>
      </c>
      <c r="Q3" s="15">
        <f t="shared" ref="Q3:Q21" si="0">I3/P3</f>
        <v>70.079442055514136</v>
      </c>
      <c r="R3" s="15">
        <f t="shared" ref="R3:R21" si="1">J3/P3</f>
        <v>140.15888411102827</v>
      </c>
      <c r="S3" s="1" t="s">
        <v>14</v>
      </c>
      <c r="T3" s="2" t="s">
        <v>27</v>
      </c>
      <c r="U3" s="1">
        <v>1</v>
      </c>
    </row>
    <row r="4" spans="2:21" x14ac:dyDescent="0.3">
      <c r="B4" s="1">
        <v>2</v>
      </c>
      <c r="C4" s="2" t="s">
        <v>36</v>
      </c>
      <c r="D4" s="1" t="s">
        <v>13</v>
      </c>
      <c r="E4" s="10" t="s">
        <v>57</v>
      </c>
      <c r="F4" s="1">
        <v>144</v>
      </c>
      <c r="G4" s="1">
        <v>288</v>
      </c>
      <c r="H4" s="1">
        <v>4</v>
      </c>
      <c r="I4" s="1">
        <v>576</v>
      </c>
      <c r="J4" s="1">
        <v>1152</v>
      </c>
      <c r="K4" s="1">
        <v>338</v>
      </c>
      <c r="L4" s="14">
        <f>0.01667*K4</f>
        <v>5.6344600000000007</v>
      </c>
      <c r="M4" s="15">
        <f>I4/L4</f>
        <v>102.22807509504015</v>
      </c>
      <c r="N4" s="15">
        <f>J4/L4</f>
        <v>204.45615019008031</v>
      </c>
      <c r="O4" s="1">
        <v>183</v>
      </c>
      <c r="P4" s="14">
        <f t="shared" ref="P4:P25" si="2">0.01667*O4</f>
        <v>3.0506100000000003</v>
      </c>
      <c r="Q4" s="15">
        <f t="shared" si="0"/>
        <v>188.81469607717798</v>
      </c>
      <c r="R4" s="15">
        <f t="shared" si="1"/>
        <v>377.62939215435597</v>
      </c>
      <c r="S4" s="1" t="s">
        <v>13</v>
      </c>
      <c r="T4" s="2" t="s">
        <v>36</v>
      </c>
      <c r="U4" s="1">
        <v>2</v>
      </c>
    </row>
    <row r="5" spans="2:21" x14ac:dyDescent="0.3">
      <c r="B5" s="1">
        <v>3</v>
      </c>
      <c r="C5" s="7" t="s">
        <v>26</v>
      </c>
      <c r="D5" s="1" t="s">
        <v>6</v>
      </c>
      <c r="E5" s="10" t="s">
        <v>44</v>
      </c>
      <c r="F5" s="1">
        <v>55</v>
      </c>
      <c r="G5" s="1">
        <v>110</v>
      </c>
      <c r="H5" s="1">
        <v>5</v>
      </c>
      <c r="I5" s="1">
        <v>275</v>
      </c>
      <c r="J5" s="1">
        <v>550</v>
      </c>
      <c r="K5" s="1">
        <v>447</v>
      </c>
      <c r="L5" s="14">
        <f>0.01667*K5</f>
        <v>7.4514900000000006</v>
      </c>
      <c r="M5" s="15">
        <f>I5/L5</f>
        <v>36.905370603731598</v>
      </c>
      <c r="N5" s="15">
        <f>J5/L5</f>
        <v>73.810741207463195</v>
      </c>
      <c r="O5" s="1">
        <v>250</v>
      </c>
      <c r="P5" s="14">
        <f t="shared" si="2"/>
        <v>4.1675000000000004</v>
      </c>
      <c r="Q5" s="15">
        <f t="shared" si="0"/>
        <v>65.986802639472103</v>
      </c>
      <c r="R5" s="15">
        <f t="shared" si="1"/>
        <v>131.97360527894421</v>
      </c>
      <c r="S5" s="1" t="s">
        <v>6</v>
      </c>
      <c r="T5" s="7" t="s">
        <v>26</v>
      </c>
      <c r="U5" s="1">
        <v>3</v>
      </c>
    </row>
    <row r="6" spans="2:21" x14ac:dyDescent="0.3">
      <c r="B6" s="1">
        <v>4</v>
      </c>
      <c r="C6" s="7" t="s">
        <v>31</v>
      </c>
      <c r="D6" s="1" t="s">
        <v>10</v>
      </c>
      <c r="E6" s="10" t="s">
        <v>58</v>
      </c>
      <c r="F6" s="1">
        <v>69</v>
      </c>
      <c r="G6" s="1">
        <v>138</v>
      </c>
      <c r="H6" s="1">
        <v>5</v>
      </c>
      <c r="I6" s="1">
        <v>345</v>
      </c>
      <c r="J6" s="1">
        <v>690</v>
      </c>
      <c r="K6" s="1">
        <v>418</v>
      </c>
      <c r="L6" s="14">
        <f>0.01667*K6</f>
        <v>6.9680600000000004</v>
      </c>
      <c r="M6" s="15">
        <f>I6/L6</f>
        <v>49.511628774723519</v>
      </c>
      <c r="N6" s="15">
        <f>J6/L6</f>
        <v>99.023257549447038</v>
      </c>
      <c r="O6" s="1">
        <v>239</v>
      </c>
      <c r="P6" s="14">
        <f t="shared" si="2"/>
        <v>3.9841300000000004</v>
      </c>
      <c r="Q6" s="15">
        <f t="shared" si="0"/>
        <v>86.593559949098037</v>
      </c>
      <c r="R6" s="15">
        <f t="shared" si="1"/>
        <v>173.18711989819607</v>
      </c>
      <c r="S6" s="1" t="s">
        <v>10</v>
      </c>
      <c r="T6" s="7" t="s">
        <v>31</v>
      </c>
      <c r="U6" s="1">
        <v>4</v>
      </c>
    </row>
    <row r="7" spans="2:21" x14ac:dyDescent="0.3">
      <c r="B7" s="1">
        <v>5</v>
      </c>
      <c r="C7" s="7" t="s">
        <v>20</v>
      </c>
      <c r="D7" s="1" t="s">
        <v>75</v>
      </c>
      <c r="E7" s="10" t="s">
        <v>50</v>
      </c>
      <c r="F7" s="1">
        <v>30</v>
      </c>
      <c r="G7" s="1">
        <v>60</v>
      </c>
      <c r="H7" s="1">
        <v>10</v>
      </c>
      <c r="I7" s="1">
        <v>300</v>
      </c>
      <c r="J7" s="1">
        <v>600</v>
      </c>
      <c r="K7" s="1">
        <v>291</v>
      </c>
      <c r="L7" s="14">
        <f>0.01667*K7</f>
        <v>4.8509700000000002</v>
      </c>
      <c r="M7" s="15">
        <f>I7/L7</f>
        <v>61.843301442804218</v>
      </c>
      <c r="N7" s="15">
        <f>J7/L7</f>
        <v>123.68660288560844</v>
      </c>
      <c r="O7" s="1">
        <v>135</v>
      </c>
      <c r="P7" s="14">
        <f t="shared" si="2"/>
        <v>2.2504500000000003</v>
      </c>
      <c r="Q7" s="15">
        <f t="shared" si="0"/>
        <v>133.30667199893352</v>
      </c>
      <c r="R7" s="15">
        <f t="shared" si="1"/>
        <v>266.61334399786705</v>
      </c>
      <c r="S7" s="1" t="s">
        <v>75</v>
      </c>
      <c r="T7" s="7" t="s">
        <v>20</v>
      </c>
      <c r="U7" s="1">
        <v>5</v>
      </c>
    </row>
    <row r="8" spans="2:21" x14ac:dyDescent="0.3">
      <c r="B8" s="1">
        <v>6</v>
      </c>
      <c r="C8" s="5" t="s">
        <v>35</v>
      </c>
      <c r="D8" s="1" t="s">
        <v>12</v>
      </c>
      <c r="E8" s="10" t="s">
        <v>59</v>
      </c>
      <c r="F8" s="1">
        <v>63</v>
      </c>
      <c r="G8" s="1">
        <v>90</v>
      </c>
      <c r="H8" s="1">
        <v>8</v>
      </c>
      <c r="I8" s="1">
        <v>504</v>
      </c>
      <c r="J8" s="1">
        <v>720</v>
      </c>
      <c r="K8" s="1">
        <v>288</v>
      </c>
      <c r="L8" s="14">
        <f>0.01667*K8</f>
        <v>4.8009599999999999</v>
      </c>
      <c r="M8" s="15">
        <f>I8/L8</f>
        <v>104.97900419916017</v>
      </c>
      <c r="N8" s="15">
        <f>J8/L8</f>
        <v>149.97000599880025</v>
      </c>
      <c r="O8" s="1">
        <v>241</v>
      </c>
      <c r="P8" s="14">
        <f t="shared" si="2"/>
        <v>4.0174700000000003</v>
      </c>
      <c r="Q8" s="15">
        <f t="shared" si="0"/>
        <v>125.45208800563537</v>
      </c>
      <c r="R8" s="15">
        <f t="shared" si="1"/>
        <v>179.21726857947911</v>
      </c>
      <c r="S8" s="1" t="s">
        <v>12</v>
      </c>
      <c r="T8" s="5" t="s">
        <v>35</v>
      </c>
      <c r="U8" s="1">
        <v>6</v>
      </c>
    </row>
    <row r="9" spans="2:21" x14ac:dyDescent="0.3">
      <c r="B9" s="1">
        <v>7</v>
      </c>
      <c r="C9" s="5" t="s">
        <v>37</v>
      </c>
      <c r="D9" s="1" t="s">
        <v>41</v>
      </c>
      <c r="E9" s="10" t="s">
        <v>61</v>
      </c>
      <c r="F9" s="1">
        <v>110</v>
      </c>
      <c r="G9" s="1">
        <v>165</v>
      </c>
      <c r="H9" s="1">
        <v>6</v>
      </c>
      <c r="I9" s="1">
        <v>660</v>
      </c>
      <c r="J9" s="1">
        <v>990</v>
      </c>
      <c r="K9" s="1">
        <v>566</v>
      </c>
      <c r="L9" s="14">
        <f>0.01667*K9</f>
        <v>9.4352200000000011</v>
      </c>
      <c r="M9" s="15">
        <f>I9/L9</f>
        <v>69.950674176118838</v>
      </c>
      <c r="N9" s="15">
        <f>J9/L9</f>
        <v>104.92601126417824</v>
      </c>
      <c r="O9" s="1">
        <v>488</v>
      </c>
      <c r="P9" s="14">
        <f t="shared" si="2"/>
        <v>8.1349599999999995</v>
      </c>
      <c r="Q9" s="15">
        <f t="shared" si="0"/>
        <v>81.131314720662431</v>
      </c>
      <c r="R9" s="15">
        <f t="shared" si="1"/>
        <v>121.69697208099365</v>
      </c>
      <c r="S9" s="1" t="s">
        <v>41</v>
      </c>
      <c r="T9" s="5" t="s">
        <v>35</v>
      </c>
      <c r="U9" s="1">
        <v>7</v>
      </c>
    </row>
    <row r="10" spans="2:21" x14ac:dyDescent="0.3">
      <c r="B10" s="1">
        <v>8</v>
      </c>
      <c r="C10" s="8" t="s">
        <v>33</v>
      </c>
      <c r="D10" s="1" t="s">
        <v>95</v>
      </c>
      <c r="E10" s="10" t="s">
        <v>46</v>
      </c>
      <c r="F10" s="1">
        <v>16</v>
      </c>
      <c r="G10" s="1">
        <v>32</v>
      </c>
      <c r="H10" s="1">
        <v>20</v>
      </c>
      <c r="I10" s="1">
        <v>320</v>
      </c>
      <c r="J10" s="1">
        <v>640</v>
      </c>
      <c r="K10" s="1">
        <v>292</v>
      </c>
      <c r="L10" s="14">
        <f>0.01667*K10</f>
        <v>4.8676400000000006</v>
      </c>
      <c r="M10" s="15">
        <f>I10/L10</f>
        <v>65.740276602213797</v>
      </c>
      <c r="N10" s="15">
        <f>J10/L10</f>
        <v>131.48055320442759</v>
      </c>
      <c r="O10" s="1">
        <v>123</v>
      </c>
      <c r="P10" s="14">
        <f t="shared" si="2"/>
        <v>2.0504100000000003</v>
      </c>
      <c r="Q10" s="15">
        <f t="shared" ref="Q10" si="3">I10/P10</f>
        <v>156.06634770606851</v>
      </c>
      <c r="R10" s="15">
        <f t="shared" ref="R10" si="4">J10/P10</f>
        <v>312.13269541213702</v>
      </c>
      <c r="S10" s="1" t="s">
        <v>94</v>
      </c>
      <c r="T10" s="8" t="s">
        <v>33</v>
      </c>
      <c r="U10" s="1">
        <v>8</v>
      </c>
    </row>
    <row r="11" spans="2:21" x14ac:dyDescent="0.3">
      <c r="B11" s="1">
        <v>9</v>
      </c>
      <c r="C11" s="8" t="s">
        <v>33</v>
      </c>
      <c r="D11" s="1" t="s">
        <v>9</v>
      </c>
      <c r="E11" s="10" t="s">
        <v>46</v>
      </c>
      <c r="F11" s="1">
        <v>16</v>
      </c>
      <c r="G11" s="1">
        <v>32</v>
      </c>
      <c r="H11" s="1">
        <v>20</v>
      </c>
      <c r="I11" s="1">
        <v>320</v>
      </c>
      <c r="J11" s="1">
        <v>640</v>
      </c>
      <c r="K11" s="1">
        <v>290</v>
      </c>
      <c r="L11" s="14">
        <f>0.01667*K11</f>
        <v>4.8342999999999998</v>
      </c>
      <c r="M11" s="15">
        <f>I11/L11</f>
        <v>66.193657820160112</v>
      </c>
      <c r="N11" s="15">
        <f>J11/L11</f>
        <v>132.38731564032022</v>
      </c>
      <c r="O11" s="1">
        <v>122</v>
      </c>
      <c r="P11" s="14">
        <f t="shared" si="2"/>
        <v>2.0337399999999999</v>
      </c>
      <c r="Q11" s="15">
        <f t="shared" si="0"/>
        <v>157.34558006431502</v>
      </c>
      <c r="R11" s="15">
        <f t="shared" si="1"/>
        <v>314.69116012863003</v>
      </c>
      <c r="S11" s="1" t="s">
        <v>9</v>
      </c>
      <c r="T11" s="8" t="s">
        <v>33</v>
      </c>
      <c r="U11" s="1">
        <v>9</v>
      </c>
    </row>
    <row r="12" spans="2:21" x14ac:dyDescent="0.3">
      <c r="B12" s="1">
        <v>10</v>
      </c>
      <c r="C12" s="8" t="s">
        <v>33</v>
      </c>
      <c r="D12" s="1" t="s">
        <v>93</v>
      </c>
      <c r="E12" s="10" t="s">
        <v>45</v>
      </c>
      <c r="F12" s="1">
        <v>18</v>
      </c>
      <c r="G12" s="1">
        <v>36</v>
      </c>
      <c r="H12" s="1">
        <v>18</v>
      </c>
      <c r="I12" s="1">
        <v>324</v>
      </c>
      <c r="J12" s="1">
        <v>648</v>
      </c>
      <c r="K12" s="1">
        <v>288</v>
      </c>
      <c r="L12" s="14">
        <f>0.01667*K12</f>
        <v>4.8009599999999999</v>
      </c>
      <c r="M12" s="15">
        <f>I12/L12</f>
        <v>67.486502699460104</v>
      </c>
      <c r="N12" s="15">
        <f>J12/L12</f>
        <v>134.97300539892021</v>
      </c>
      <c r="O12" s="1">
        <v>131</v>
      </c>
      <c r="P12" s="14">
        <f t="shared" si="2"/>
        <v>2.18377</v>
      </c>
      <c r="Q12" s="15">
        <f t="shared" ref="Q12" si="5">I12/P12</f>
        <v>148.36727311026345</v>
      </c>
      <c r="R12" s="15">
        <f t="shared" ref="R12" si="6">J12/P12</f>
        <v>296.73454622052691</v>
      </c>
      <c r="S12" s="1" t="s">
        <v>92</v>
      </c>
      <c r="T12" s="8" t="s">
        <v>33</v>
      </c>
      <c r="U12" s="1">
        <v>10</v>
      </c>
    </row>
    <row r="13" spans="2:21" x14ac:dyDescent="0.3">
      <c r="B13" s="1">
        <v>11</v>
      </c>
      <c r="C13" s="8" t="s">
        <v>34</v>
      </c>
      <c r="D13" s="1" t="s">
        <v>8</v>
      </c>
      <c r="E13" s="10" t="s">
        <v>45</v>
      </c>
      <c r="F13" s="1">
        <v>18</v>
      </c>
      <c r="G13" s="1">
        <v>36</v>
      </c>
      <c r="H13" s="1">
        <v>18</v>
      </c>
      <c r="I13" s="1">
        <v>324</v>
      </c>
      <c r="J13" s="1">
        <v>648</v>
      </c>
      <c r="K13" s="1">
        <v>294</v>
      </c>
      <c r="L13" s="14">
        <f>0.01667*K13</f>
        <v>4.9009800000000006</v>
      </c>
      <c r="M13" s="15">
        <f>I13/L13</f>
        <v>66.109227134164996</v>
      </c>
      <c r="N13" s="15">
        <f>J13/L13</f>
        <v>132.21845426832999</v>
      </c>
      <c r="O13" s="1">
        <v>137</v>
      </c>
      <c r="P13" s="14">
        <f t="shared" si="2"/>
        <v>2.2837900000000002</v>
      </c>
      <c r="Q13" s="15">
        <f t="shared" si="0"/>
        <v>141.86943633171174</v>
      </c>
      <c r="R13" s="15">
        <f t="shared" si="1"/>
        <v>283.73887266342348</v>
      </c>
      <c r="S13" s="1" t="s">
        <v>8</v>
      </c>
      <c r="T13" s="8" t="s">
        <v>33</v>
      </c>
      <c r="U13" s="1">
        <v>11</v>
      </c>
    </row>
    <row r="14" spans="2:21" x14ac:dyDescent="0.3">
      <c r="B14" s="1">
        <v>12</v>
      </c>
      <c r="C14" s="18" t="s">
        <v>22</v>
      </c>
      <c r="D14" s="1" t="s">
        <v>76</v>
      </c>
      <c r="E14" s="10" t="s">
        <v>47</v>
      </c>
      <c r="F14" s="1">
        <v>14</v>
      </c>
      <c r="G14" s="1">
        <v>28</v>
      </c>
      <c r="H14" s="1">
        <v>18</v>
      </c>
      <c r="I14" s="1">
        <v>252</v>
      </c>
      <c r="J14" s="1">
        <v>504</v>
      </c>
      <c r="K14" s="1">
        <v>227</v>
      </c>
      <c r="L14" s="14">
        <f>0.01667*K14</f>
        <v>3.7840900000000004</v>
      </c>
      <c r="M14" s="15">
        <f>I14/L14</f>
        <v>66.594610593299834</v>
      </c>
      <c r="N14" s="15">
        <f>J14/L14</f>
        <v>133.18922118659967</v>
      </c>
      <c r="O14" s="1">
        <v>82</v>
      </c>
      <c r="P14" s="14">
        <f t="shared" si="2"/>
        <v>1.36694</v>
      </c>
      <c r="Q14" s="15">
        <f t="shared" ref="Q14" si="7">I14/P14</f>
        <v>184.35337322779347</v>
      </c>
      <c r="R14" s="15">
        <f t="shared" ref="R14" si="8">J14/P14</f>
        <v>368.70674645558694</v>
      </c>
      <c r="S14" s="1" t="s">
        <v>76</v>
      </c>
      <c r="T14" s="18" t="s">
        <v>22</v>
      </c>
      <c r="U14" s="1">
        <v>12</v>
      </c>
    </row>
    <row r="15" spans="2:21" x14ac:dyDescent="0.3">
      <c r="B15" s="1">
        <v>13</v>
      </c>
      <c r="C15" s="18" t="s">
        <v>22</v>
      </c>
      <c r="D15" s="1" t="s">
        <v>2</v>
      </c>
      <c r="E15" s="10" t="s">
        <v>47</v>
      </c>
      <c r="F15" s="1">
        <v>14</v>
      </c>
      <c r="G15" s="1">
        <v>28</v>
      </c>
      <c r="H15" s="1">
        <v>18</v>
      </c>
      <c r="I15" s="1">
        <v>252</v>
      </c>
      <c r="J15" s="1">
        <v>504</v>
      </c>
      <c r="K15" s="12">
        <v>226</v>
      </c>
      <c r="L15" s="14">
        <f>0.01667*K15</f>
        <v>3.76742</v>
      </c>
      <c r="M15" s="15">
        <f>I15/L15</f>
        <v>66.889277011854261</v>
      </c>
      <c r="N15" s="15">
        <f>J15/L15</f>
        <v>133.77855402370852</v>
      </c>
      <c r="O15" s="1">
        <v>82</v>
      </c>
      <c r="P15" s="14">
        <f t="shared" si="2"/>
        <v>1.36694</v>
      </c>
      <c r="Q15" s="15">
        <f t="shared" si="0"/>
        <v>184.35337322779347</v>
      </c>
      <c r="R15" s="15">
        <f t="shared" si="1"/>
        <v>368.70674645558694</v>
      </c>
      <c r="S15" s="1" t="s">
        <v>2</v>
      </c>
      <c r="T15" s="18" t="s">
        <v>22</v>
      </c>
      <c r="U15" s="1">
        <v>13</v>
      </c>
    </row>
    <row r="16" spans="2:21" x14ac:dyDescent="0.3">
      <c r="B16" s="1">
        <v>14</v>
      </c>
      <c r="C16" s="8" t="s">
        <v>22</v>
      </c>
      <c r="D16" s="12" t="s">
        <v>65</v>
      </c>
      <c r="E16" s="17" t="s">
        <v>66</v>
      </c>
      <c r="F16" s="12">
        <v>18</v>
      </c>
      <c r="G16" s="12">
        <v>36</v>
      </c>
      <c r="H16" s="1">
        <v>25</v>
      </c>
      <c r="I16" s="1">
        <f>F16*H16</f>
        <v>450</v>
      </c>
      <c r="J16" s="1">
        <f>G16*H16</f>
        <v>900</v>
      </c>
      <c r="K16" s="16">
        <v>343</v>
      </c>
      <c r="L16" s="14">
        <f>0.01667*K16</f>
        <v>5.7178100000000001</v>
      </c>
      <c r="M16" s="15">
        <f>I16/L16</f>
        <v>78.70146087400596</v>
      </c>
      <c r="N16" s="15">
        <f>J16/L16</f>
        <v>157.40292174801192</v>
      </c>
      <c r="O16" s="1">
        <v>145</v>
      </c>
      <c r="P16" s="14">
        <f t="shared" si="2"/>
        <v>2.4171499999999999</v>
      </c>
      <c r="Q16" s="15">
        <f t="shared" si="0"/>
        <v>186.1696626192003</v>
      </c>
      <c r="R16" s="15">
        <f t="shared" si="1"/>
        <v>372.33932523840059</v>
      </c>
      <c r="S16" s="12" t="s">
        <v>65</v>
      </c>
      <c r="T16" s="8" t="s">
        <v>22</v>
      </c>
      <c r="U16" s="1">
        <v>14</v>
      </c>
    </row>
    <row r="17" spans="2:21" x14ac:dyDescent="0.3">
      <c r="B17" s="1">
        <v>15</v>
      </c>
      <c r="C17" s="4" t="s">
        <v>32</v>
      </c>
      <c r="D17" s="1" t="s">
        <v>7</v>
      </c>
      <c r="E17" s="10" t="s">
        <v>48</v>
      </c>
      <c r="F17" s="1">
        <v>14</v>
      </c>
      <c r="G17" s="1">
        <v>21</v>
      </c>
      <c r="H17" s="1">
        <v>20</v>
      </c>
      <c r="I17" s="1">
        <v>280</v>
      </c>
      <c r="J17" s="1">
        <v>420</v>
      </c>
      <c r="K17" s="1">
        <v>239</v>
      </c>
      <c r="L17" s="14">
        <f>0.01667*K17</f>
        <v>3.9841300000000004</v>
      </c>
      <c r="M17" s="15">
        <f>I17/L17</f>
        <v>70.278831263036082</v>
      </c>
      <c r="N17" s="15">
        <f>J17/L17</f>
        <v>105.41824689455413</v>
      </c>
      <c r="O17" s="1">
        <v>98</v>
      </c>
      <c r="P17" s="14">
        <f t="shared" si="2"/>
        <v>1.6336600000000001</v>
      </c>
      <c r="Q17" s="15">
        <f t="shared" si="0"/>
        <v>171.39429257005742</v>
      </c>
      <c r="R17" s="15">
        <f t="shared" si="1"/>
        <v>257.0914388550861</v>
      </c>
      <c r="S17" s="1" t="s">
        <v>7</v>
      </c>
      <c r="T17" s="4" t="s">
        <v>32</v>
      </c>
      <c r="U17" s="1">
        <v>15</v>
      </c>
    </row>
    <row r="18" spans="2:21" x14ac:dyDescent="0.3">
      <c r="B18" s="1">
        <v>16</v>
      </c>
      <c r="C18" s="4" t="s">
        <v>23</v>
      </c>
      <c r="D18" s="1" t="s">
        <v>77</v>
      </c>
      <c r="E18" s="9" t="s">
        <v>49</v>
      </c>
      <c r="F18" s="1">
        <v>12</v>
      </c>
      <c r="G18" s="1">
        <v>18</v>
      </c>
      <c r="H18" s="1">
        <v>18</v>
      </c>
      <c r="I18" s="1">
        <v>216</v>
      </c>
      <c r="J18" s="1">
        <v>324</v>
      </c>
      <c r="K18" s="12">
        <v>196</v>
      </c>
      <c r="L18" s="14">
        <f>0.01667*K18</f>
        <v>3.2673200000000002</v>
      </c>
      <c r="M18" s="15">
        <f>I18/L18</f>
        <v>66.109227134164996</v>
      </c>
      <c r="N18" s="15">
        <f>J18/L18</f>
        <v>99.163840701247494</v>
      </c>
      <c r="O18" s="1">
        <v>66</v>
      </c>
      <c r="P18" s="14">
        <f t="shared" si="2"/>
        <v>1.10022</v>
      </c>
      <c r="Q18" s="15">
        <f t="shared" si="0"/>
        <v>196.32437148933849</v>
      </c>
      <c r="R18" s="15">
        <f t="shared" si="1"/>
        <v>294.48655723400776</v>
      </c>
      <c r="S18" s="1" t="s">
        <v>3</v>
      </c>
      <c r="T18" s="4" t="s">
        <v>23</v>
      </c>
      <c r="U18" s="1">
        <v>16</v>
      </c>
    </row>
    <row r="19" spans="2:21" x14ac:dyDescent="0.3">
      <c r="B19" s="1">
        <v>17</v>
      </c>
      <c r="C19" s="4" t="s">
        <v>29</v>
      </c>
      <c r="D19" s="1" t="s">
        <v>4</v>
      </c>
      <c r="E19" s="10" t="s">
        <v>51</v>
      </c>
      <c r="F19" s="1">
        <v>13</v>
      </c>
      <c r="G19" s="1">
        <v>19</v>
      </c>
      <c r="H19" s="1">
        <v>16</v>
      </c>
      <c r="I19" s="1">
        <v>208</v>
      </c>
      <c r="J19" s="1">
        <v>304</v>
      </c>
      <c r="K19" s="1">
        <v>229</v>
      </c>
      <c r="L19" s="14">
        <f>0.01667*K19</f>
        <v>3.8174300000000003</v>
      </c>
      <c r="M19" s="15">
        <f>I19/L19</f>
        <v>54.486919210044448</v>
      </c>
      <c r="N19" s="15">
        <f>J19/L19</f>
        <v>79.634728076218806</v>
      </c>
      <c r="O19" s="1">
        <v>100</v>
      </c>
      <c r="P19" s="14">
        <f t="shared" si="2"/>
        <v>1.667</v>
      </c>
      <c r="Q19" s="15">
        <f t="shared" si="0"/>
        <v>124.77504499100179</v>
      </c>
      <c r="R19" s="15">
        <f t="shared" si="1"/>
        <v>182.36352729454109</v>
      </c>
      <c r="S19" s="1" t="s">
        <v>4</v>
      </c>
      <c r="T19" s="4" t="s">
        <v>23</v>
      </c>
      <c r="U19" s="1">
        <v>17</v>
      </c>
    </row>
    <row r="20" spans="2:21" x14ac:dyDescent="0.3">
      <c r="B20" s="1">
        <v>18</v>
      </c>
      <c r="C20" s="3" t="s">
        <v>30</v>
      </c>
      <c r="D20" s="1" t="s">
        <v>5</v>
      </c>
      <c r="E20" s="10" t="s">
        <v>52</v>
      </c>
      <c r="F20" s="1">
        <v>45</v>
      </c>
      <c r="G20" s="1">
        <v>90</v>
      </c>
      <c r="H20" s="1">
        <v>6</v>
      </c>
      <c r="I20" s="1">
        <v>270</v>
      </c>
      <c r="J20" s="1">
        <v>540</v>
      </c>
      <c r="K20" s="1">
        <v>255</v>
      </c>
      <c r="L20" s="14">
        <f>0.01667*K20</f>
        <v>4.2508499999999998</v>
      </c>
      <c r="M20" s="15">
        <f>I20/L20</f>
        <v>63.516708423021278</v>
      </c>
      <c r="N20" s="15">
        <f>J20/L20</f>
        <v>127.03341684604256</v>
      </c>
      <c r="O20" s="1">
        <v>139</v>
      </c>
      <c r="P20" s="14">
        <f t="shared" si="2"/>
        <v>2.3171300000000001</v>
      </c>
      <c r="Q20" s="15">
        <f t="shared" si="0"/>
        <v>116.52345789834838</v>
      </c>
      <c r="R20" s="15">
        <f t="shared" si="1"/>
        <v>233.04691579669677</v>
      </c>
      <c r="S20" s="1" t="s">
        <v>5</v>
      </c>
      <c r="T20" s="3" t="s">
        <v>30</v>
      </c>
      <c r="U20" s="1">
        <v>18</v>
      </c>
    </row>
    <row r="21" spans="2:21" x14ac:dyDescent="0.3">
      <c r="B21" s="1">
        <v>19</v>
      </c>
      <c r="C21" s="5" t="s">
        <v>38</v>
      </c>
      <c r="D21" s="1" t="s">
        <v>11</v>
      </c>
      <c r="E21" s="10" t="s">
        <v>60</v>
      </c>
      <c r="F21" s="1">
        <v>45</v>
      </c>
      <c r="G21" s="1">
        <v>66</v>
      </c>
      <c r="H21" s="1">
        <v>3</v>
      </c>
      <c r="I21" s="1">
        <v>135</v>
      </c>
      <c r="J21" s="1">
        <v>198</v>
      </c>
      <c r="K21" s="1">
        <v>227</v>
      </c>
      <c r="L21" s="14">
        <f>0.01667*K21</f>
        <v>3.7840900000000004</v>
      </c>
      <c r="M21" s="15">
        <f>I21/L21</f>
        <v>35.675684246410626</v>
      </c>
      <c r="N21" s="15">
        <f>J21/L21</f>
        <v>52.324336894735588</v>
      </c>
      <c r="O21" s="1">
        <v>82</v>
      </c>
      <c r="P21" s="14">
        <f t="shared" si="2"/>
        <v>1.36694</v>
      </c>
      <c r="Q21" s="15">
        <f t="shared" si="0"/>
        <v>98.760735657746494</v>
      </c>
      <c r="R21" s="15">
        <f t="shared" si="1"/>
        <v>144.84907896469485</v>
      </c>
      <c r="S21" s="1" t="s">
        <v>11</v>
      </c>
      <c r="T21" s="5" t="s">
        <v>38</v>
      </c>
      <c r="U21" s="1">
        <v>19</v>
      </c>
    </row>
    <row r="22" spans="2:21" x14ac:dyDescent="0.3">
      <c r="B22" s="1">
        <v>20</v>
      </c>
      <c r="C22" s="3" t="s">
        <v>24</v>
      </c>
      <c r="D22" s="1" t="s">
        <v>0</v>
      </c>
      <c r="E22" s="10" t="s">
        <v>53</v>
      </c>
      <c r="F22" s="1">
        <v>11</v>
      </c>
      <c r="G22" s="1">
        <v>16</v>
      </c>
      <c r="H22" s="1">
        <v>15</v>
      </c>
      <c r="I22" s="1">
        <v>165</v>
      </c>
      <c r="J22" s="1">
        <v>240</v>
      </c>
      <c r="K22" s="16">
        <v>214</v>
      </c>
      <c r="L22" s="14">
        <f>0.01667*K22</f>
        <v>3.56738</v>
      </c>
      <c r="M22" s="15">
        <f>I22/L22</f>
        <v>46.252431756639325</v>
      </c>
      <c r="N22" s="15">
        <f>J22/L22</f>
        <v>67.276264373293571</v>
      </c>
      <c r="O22" s="1">
        <v>72</v>
      </c>
      <c r="P22" s="14">
        <f t="shared" si="2"/>
        <v>1.20024</v>
      </c>
      <c r="Q22" s="15">
        <f>I22/P22</f>
        <v>137.47250549890023</v>
      </c>
      <c r="R22" s="15">
        <f>J22/P22</f>
        <v>199.96000799840033</v>
      </c>
      <c r="S22" s="1" t="s">
        <v>0</v>
      </c>
      <c r="T22" s="3" t="s">
        <v>21</v>
      </c>
      <c r="U22" s="1">
        <v>20</v>
      </c>
    </row>
    <row r="23" spans="2:21" x14ac:dyDescent="0.3">
      <c r="B23" s="1">
        <v>21</v>
      </c>
      <c r="C23" s="3" t="s">
        <v>21</v>
      </c>
      <c r="D23" s="1" t="s">
        <v>1</v>
      </c>
      <c r="E23" s="10" t="s">
        <v>54</v>
      </c>
      <c r="F23" s="1">
        <v>12</v>
      </c>
      <c r="G23" s="1">
        <v>18</v>
      </c>
      <c r="H23" s="1">
        <v>10</v>
      </c>
      <c r="I23" s="1">
        <v>120</v>
      </c>
      <c r="J23" s="1">
        <v>180</v>
      </c>
      <c r="K23" s="12">
        <v>136</v>
      </c>
      <c r="L23" s="14">
        <f>0.01667*K23</f>
        <v>2.2671200000000002</v>
      </c>
      <c r="M23" s="15">
        <f>I23/L23</f>
        <v>52.930590352517726</v>
      </c>
      <c r="N23" s="15">
        <f>J23/L23</f>
        <v>79.395885528776589</v>
      </c>
      <c r="O23" s="1">
        <v>70</v>
      </c>
      <c r="P23" s="14">
        <f t="shared" si="2"/>
        <v>1.1669</v>
      </c>
      <c r="Q23" s="15">
        <f t="shared" ref="Q23:Q25" si="9">I23/P23</f>
        <v>102.83657554203445</v>
      </c>
      <c r="R23" s="15">
        <f t="shared" ref="R23:R25" si="10">J23/P23</f>
        <v>154.25486331305166</v>
      </c>
      <c r="S23" s="1" t="s">
        <v>1</v>
      </c>
      <c r="T23" s="3" t="s">
        <v>21</v>
      </c>
      <c r="U23" s="1">
        <v>21</v>
      </c>
    </row>
    <row r="24" spans="2:21" x14ac:dyDescent="0.3">
      <c r="B24" s="1">
        <v>22</v>
      </c>
      <c r="C24" s="6" t="s">
        <v>28</v>
      </c>
      <c r="D24" s="1" t="s">
        <v>40</v>
      </c>
      <c r="E24" s="10" t="s">
        <v>55</v>
      </c>
      <c r="F24" s="1">
        <v>20</v>
      </c>
      <c r="G24" s="1">
        <v>40</v>
      </c>
      <c r="H24" s="1">
        <v>35</v>
      </c>
      <c r="I24" s="1">
        <v>700</v>
      </c>
      <c r="J24" s="1">
        <v>1400</v>
      </c>
      <c r="K24" s="1">
        <v>421</v>
      </c>
      <c r="L24" s="14">
        <f>0.01667*K24</f>
        <v>7.0180700000000007</v>
      </c>
      <c r="M24" s="15">
        <f>I24/L24</f>
        <v>99.74252180442771</v>
      </c>
      <c r="N24" s="15">
        <f>J24/L24</f>
        <v>199.48504360885542</v>
      </c>
      <c r="O24" s="1">
        <v>239</v>
      </c>
      <c r="P24" s="14">
        <f t="shared" si="2"/>
        <v>3.9841300000000004</v>
      </c>
      <c r="Q24" s="15">
        <f t="shared" si="9"/>
        <v>175.69707815759023</v>
      </c>
      <c r="R24" s="15">
        <f t="shared" si="10"/>
        <v>351.39415631518045</v>
      </c>
      <c r="S24" s="1" t="s">
        <v>40</v>
      </c>
      <c r="T24" s="6" t="s">
        <v>28</v>
      </c>
      <c r="U24" s="1">
        <v>22</v>
      </c>
    </row>
    <row r="25" spans="2:21" x14ac:dyDescent="0.3">
      <c r="B25" s="1">
        <v>23</v>
      </c>
      <c r="C25" s="6" t="s">
        <v>25</v>
      </c>
      <c r="D25" s="1" t="s">
        <v>39</v>
      </c>
      <c r="E25" s="10" t="s">
        <v>56</v>
      </c>
      <c r="F25" s="1">
        <v>17</v>
      </c>
      <c r="G25" s="1">
        <v>34</v>
      </c>
      <c r="H25" s="1">
        <v>44</v>
      </c>
      <c r="I25" s="1">
        <v>748</v>
      </c>
      <c r="J25" s="1">
        <v>1496</v>
      </c>
      <c r="K25" s="1">
        <v>405</v>
      </c>
      <c r="L25" s="14">
        <f>0.01667*K25</f>
        <v>6.7513500000000004</v>
      </c>
      <c r="M25" s="15">
        <f>I25/L25</f>
        <v>110.7926562835581</v>
      </c>
      <c r="N25" s="15">
        <f>J25/L25</f>
        <v>221.5853125671162</v>
      </c>
      <c r="O25" s="1">
        <v>219</v>
      </c>
      <c r="P25" s="14">
        <f t="shared" si="2"/>
        <v>3.6507300000000003</v>
      </c>
      <c r="Q25" s="15">
        <f t="shared" si="9"/>
        <v>204.89052874356634</v>
      </c>
      <c r="R25" s="15">
        <f t="shared" si="10"/>
        <v>409.78105748713267</v>
      </c>
      <c r="S25" s="1" t="s">
        <v>39</v>
      </c>
      <c r="T25" s="6" t="s">
        <v>25</v>
      </c>
      <c r="U25" s="1">
        <v>23</v>
      </c>
    </row>
    <row r="26" spans="2:21" x14ac:dyDescent="0.3">
      <c r="K26" s="22"/>
      <c r="L26" s="23"/>
    </row>
    <row r="27" spans="2:21" x14ac:dyDescent="0.3">
      <c r="C27" t="s">
        <v>88</v>
      </c>
    </row>
    <row r="28" spans="2:21" x14ac:dyDescent="0.3">
      <c r="C28" t="s">
        <v>89</v>
      </c>
    </row>
    <row r="30" spans="2:21" x14ac:dyDescent="0.3">
      <c r="C30" t="s">
        <v>90</v>
      </c>
      <c r="O30">
        <f>45*2.6</f>
        <v>117</v>
      </c>
      <c r="P30">
        <v>225</v>
      </c>
      <c r="Q30" s="20">
        <v>1.92</v>
      </c>
      <c r="R30">
        <f>P30/Q30</f>
        <v>117.1875</v>
      </c>
    </row>
    <row r="31" spans="2:21" x14ac:dyDescent="0.3">
      <c r="C31" t="s">
        <v>91</v>
      </c>
    </row>
    <row r="32" spans="2:21" x14ac:dyDescent="0.3">
      <c r="K32" t="s">
        <v>78</v>
      </c>
      <c r="L32" t="s">
        <v>79</v>
      </c>
      <c r="N32" t="s">
        <v>83</v>
      </c>
    </row>
    <row r="33" spans="11:15" x14ac:dyDescent="0.3">
      <c r="K33" t="s">
        <v>80</v>
      </c>
      <c r="L33" t="s">
        <v>81</v>
      </c>
      <c r="N33" t="s">
        <v>84</v>
      </c>
    </row>
    <row r="34" spans="11:15" x14ac:dyDescent="0.3">
      <c r="K34" t="s">
        <v>82</v>
      </c>
      <c r="L34" s="21">
        <f>0.1/6</f>
        <v>1.6666666666666666E-2</v>
      </c>
      <c r="N34" t="s">
        <v>85</v>
      </c>
    </row>
    <row r="35" spans="11:15" x14ac:dyDescent="0.3">
      <c r="N35">
        <f>6/2.6</f>
        <v>2.3076923076923075</v>
      </c>
      <c r="O35" t="s">
        <v>86</v>
      </c>
    </row>
    <row r="36" spans="11:15" x14ac:dyDescent="0.3">
      <c r="N36" t="s">
        <v>87</v>
      </c>
    </row>
  </sheetData>
  <autoFilter ref="D2:T2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28"/>
  <sheetViews>
    <sheetView tabSelected="1" zoomScale="85" zoomScaleNormal="85" workbookViewId="0">
      <selection activeCell="G15" sqref="G15"/>
    </sheetView>
  </sheetViews>
  <sheetFormatPr defaultRowHeight="16.5" x14ac:dyDescent="0.3"/>
  <cols>
    <col min="4" max="4" width="20.5" bestFit="1" customWidth="1"/>
    <col min="5" max="5" width="16.875" bestFit="1" customWidth="1"/>
    <col min="6" max="6" width="14.25" bestFit="1" customWidth="1"/>
    <col min="7" max="7" width="14.5" bestFit="1" customWidth="1"/>
    <col min="8" max="8" width="14.25" bestFit="1" customWidth="1"/>
    <col min="9" max="9" width="14.5" bestFit="1" customWidth="1"/>
  </cols>
  <sheetData>
    <row r="5" spans="3:9" ht="33" x14ac:dyDescent="0.3">
      <c r="C5" s="1" t="s">
        <v>18</v>
      </c>
      <c r="D5" s="1" t="s">
        <v>19</v>
      </c>
      <c r="E5" s="1" t="s">
        <v>15</v>
      </c>
      <c r="F5" s="13" t="s">
        <v>96</v>
      </c>
      <c r="G5" s="13" t="s">
        <v>97</v>
      </c>
      <c r="H5" s="19" t="s">
        <v>98</v>
      </c>
      <c r="I5" s="19" t="s">
        <v>74</v>
      </c>
    </row>
    <row r="6" spans="3:9" x14ac:dyDescent="0.3">
      <c r="C6" s="1">
        <v>1</v>
      </c>
      <c r="D6" s="2" t="s">
        <v>27</v>
      </c>
      <c r="E6" s="1" t="s">
        <v>14</v>
      </c>
      <c r="F6" s="15">
        <v>44.834082510852085</v>
      </c>
      <c r="G6" s="15">
        <v>89.668165021704169</v>
      </c>
      <c r="H6" s="15">
        <v>70.079442055514136</v>
      </c>
      <c r="I6" s="15">
        <v>140.15888411102827</v>
      </c>
    </row>
    <row r="7" spans="3:9" x14ac:dyDescent="0.3">
      <c r="C7" s="1">
        <v>2</v>
      </c>
      <c r="D7" s="2" t="s">
        <v>36</v>
      </c>
      <c r="E7" s="1" t="s">
        <v>13</v>
      </c>
      <c r="F7" s="15">
        <v>102.22807509504015</v>
      </c>
      <c r="G7" s="15">
        <v>204.45615019008031</v>
      </c>
      <c r="H7" s="15">
        <v>188.81469607717798</v>
      </c>
      <c r="I7" s="15">
        <v>377.62939215435597</v>
      </c>
    </row>
    <row r="8" spans="3:9" x14ac:dyDescent="0.3">
      <c r="C8" s="1">
        <v>3</v>
      </c>
      <c r="D8" s="7" t="s">
        <v>26</v>
      </c>
      <c r="E8" s="1" t="s">
        <v>6</v>
      </c>
      <c r="F8" s="15">
        <v>36.905370603731598</v>
      </c>
      <c r="G8" s="15">
        <v>73.810741207463195</v>
      </c>
      <c r="H8" s="15">
        <v>65.986802639472103</v>
      </c>
      <c r="I8" s="15">
        <v>131.97360527894421</v>
      </c>
    </row>
    <row r="9" spans="3:9" x14ac:dyDescent="0.3">
      <c r="C9" s="1">
        <v>4</v>
      </c>
      <c r="D9" s="7" t="s">
        <v>31</v>
      </c>
      <c r="E9" s="1" t="s">
        <v>10</v>
      </c>
      <c r="F9" s="15">
        <v>49.511628774723519</v>
      </c>
      <c r="G9" s="15">
        <v>99.023257549447038</v>
      </c>
      <c r="H9" s="15">
        <v>86.593559949098037</v>
      </c>
      <c r="I9" s="15">
        <v>173.18711989819607</v>
      </c>
    </row>
    <row r="10" spans="3:9" x14ac:dyDescent="0.3">
      <c r="C10" s="1">
        <v>5</v>
      </c>
      <c r="D10" s="7" t="s">
        <v>20</v>
      </c>
      <c r="E10" s="1" t="s">
        <v>75</v>
      </c>
      <c r="F10" s="15">
        <v>61.843301442804218</v>
      </c>
      <c r="G10" s="15">
        <v>123.68660288560844</v>
      </c>
      <c r="H10" s="15">
        <v>133.30667199893352</v>
      </c>
      <c r="I10" s="15">
        <v>266.61334399786705</v>
      </c>
    </row>
    <row r="11" spans="3:9" x14ac:dyDescent="0.3">
      <c r="C11" s="1">
        <v>6</v>
      </c>
      <c r="D11" s="5" t="s">
        <v>35</v>
      </c>
      <c r="E11" s="1" t="s">
        <v>12</v>
      </c>
      <c r="F11" s="15">
        <v>104.97900419916017</v>
      </c>
      <c r="G11" s="15">
        <v>149.97000599880025</v>
      </c>
      <c r="H11" s="15">
        <v>125.45208800563537</v>
      </c>
      <c r="I11" s="15">
        <v>179.21726857947911</v>
      </c>
    </row>
    <row r="12" spans="3:9" x14ac:dyDescent="0.3">
      <c r="C12" s="1">
        <v>7</v>
      </c>
      <c r="D12" s="5" t="s">
        <v>35</v>
      </c>
      <c r="E12" s="1" t="s">
        <v>41</v>
      </c>
      <c r="F12" s="15">
        <v>69.950674176118838</v>
      </c>
      <c r="G12" s="15">
        <v>104.92601126417824</v>
      </c>
      <c r="H12" s="15">
        <v>81.131314720662431</v>
      </c>
      <c r="I12" s="15">
        <v>121.69697208099365</v>
      </c>
    </row>
    <row r="13" spans="3:9" x14ac:dyDescent="0.3">
      <c r="C13" s="1">
        <v>8</v>
      </c>
      <c r="D13" s="8" t="s">
        <v>33</v>
      </c>
      <c r="E13" s="1" t="s">
        <v>93</v>
      </c>
      <c r="F13" s="15">
        <v>67.486502699460104</v>
      </c>
      <c r="G13" s="15">
        <v>134.97300539892021</v>
      </c>
      <c r="H13" s="15">
        <v>148.36727311026345</v>
      </c>
      <c r="I13" s="15">
        <v>296.73454622052691</v>
      </c>
    </row>
    <row r="14" spans="3:9" x14ac:dyDescent="0.3">
      <c r="C14" s="1">
        <v>9</v>
      </c>
      <c r="D14" s="8" t="s">
        <v>33</v>
      </c>
      <c r="E14" s="1" t="s">
        <v>9</v>
      </c>
      <c r="F14" s="15">
        <v>66.193657820160112</v>
      </c>
      <c r="G14" s="15">
        <v>132.38731564032022</v>
      </c>
      <c r="H14" s="15">
        <v>157.34558006431502</v>
      </c>
      <c r="I14" s="15">
        <v>314.69116012863003</v>
      </c>
    </row>
    <row r="15" spans="3:9" x14ac:dyDescent="0.3">
      <c r="C15" s="1">
        <v>10</v>
      </c>
      <c r="D15" s="8" t="s">
        <v>33</v>
      </c>
      <c r="E15" s="1" t="s">
        <v>8</v>
      </c>
      <c r="F15" s="15">
        <v>66.109227134164996</v>
      </c>
      <c r="G15" s="15">
        <v>132.21845426832999</v>
      </c>
      <c r="H15" s="15">
        <v>141.86943633171174</v>
      </c>
      <c r="I15" s="15">
        <v>283.73887266342348</v>
      </c>
    </row>
    <row r="16" spans="3:9" x14ac:dyDescent="0.3">
      <c r="C16" s="1">
        <v>11</v>
      </c>
      <c r="D16" s="8" t="s">
        <v>33</v>
      </c>
      <c r="E16" s="1" t="s">
        <v>95</v>
      </c>
      <c r="F16" s="15">
        <v>65.740276602213797</v>
      </c>
      <c r="G16" s="15">
        <v>131.48055320442759</v>
      </c>
      <c r="H16" s="15">
        <v>156.06634770606851</v>
      </c>
      <c r="I16" s="15">
        <v>312.13269541213702</v>
      </c>
    </row>
    <row r="17" spans="3:9" x14ac:dyDescent="0.3">
      <c r="C17" s="1">
        <v>12</v>
      </c>
      <c r="D17" s="8" t="s">
        <v>22</v>
      </c>
      <c r="E17" s="12" t="s">
        <v>65</v>
      </c>
      <c r="F17" s="15">
        <v>78.70146087400596</v>
      </c>
      <c r="G17" s="15">
        <v>157.40292174801192</v>
      </c>
      <c r="H17" s="15">
        <v>186.1696626192003</v>
      </c>
      <c r="I17" s="15">
        <v>372.33932523840059</v>
      </c>
    </row>
    <row r="18" spans="3:9" x14ac:dyDescent="0.3">
      <c r="C18" s="1">
        <v>13</v>
      </c>
      <c r="D18" s="8" t="s">
        <v>22</v>
      </c>
      <c r="E18" s="1" t="s">
        <v>2</v>
      </c>
      <c r="F18" s="15">
        <v>66.889277011854261</v>
      </c>
      <c r="G18" s="15">
        <v>133.77855402370852</v>
      </c>
      <c r="H18" s="15">
        <v>184.35337322779347</v>
      </c>
      <c r="I18" s="15">
        <v>368.70674645558694</v>
      </c>
    </row>
    <row r="19" spans="3:9" x14ac:dyDescent="0.3">
      <c r="C19" s="1">
        <v>14</v>
      </c>
      <c r="D19" s="8" t="s">
        <v>22</v>
      </c>
      <c r="E19" s="1" t="s">
        <v>76</v>
      </c>
      <c r="F19" s="15">
        <v>66.594610593299834</v>
      </c>
      <c r="G19" s="15">
        <v>133.18922118659967</v>
      </c>
      <c r="H19" s="15">
        <v>184.35337322779347</v>
      </c>
      <c r="I19" s="15">
        <v>368.70674645558694</v>
      </c>
    </row>
    <row r="20" spans="3:9" x14ac:dyDescent="0.3">
      <c r="C20" s="1">
        <v>15</v>
      </c>
      <c r="D20" s="4" t="s">
        <v>32</v>
      </c>
      <c r="E20" s="1" t="s">
        <v>7</v>
      </c>
      <c r="F20" s="15">
        <v>70.278831263036082</v>
      </c>
      <c r="G20" s="15">
        <v>105.41824689455413</v>
      </c>
      <c r="H20" s="15">
        <v>171.39429257005742</v>
      </c>
      <c r="I20" s="15">
        <v>257.0914388550861</v>
      </c>
    </row>
    <row r="21" spans="3:9" x14ac:dyDescent="0.3">
      <c r="C21" s="1">
        <v>16</v>
      </c>
      <c r="D21" s="4" t="s">
        <v>23</v>
      </c>
      <c r="E21" s="1" t="s">
        <v>3</v>
      </c>
      <c r="F21" s="15">
        <v>66.109227134164996</v>
      </c>
      <c r="G21" s="15">
        <v>99.163840701247494</v>
      </c>
      <c r="H21" s="15">
        <v>196.32437148933849</v>
      </c>
      <c r="I21" s="15">
        <v>294.48655723400776</v>
      </c>
    </row>
    <row r="22" spans="3:9" x14ac:dyDescent="0.3">
      <c r="C22" s="1">
        <v>17</v>
      </c>
      <c r="D22" s="4" t="s">
        <v>23</v>
      </c>
      <c r="E22" s="1" t="s">
        <v>4</v>
      </c>
      <c r="F22" s="15">
        <v>54.486919210044448</v>
      </c>
      <c r="G22" s="15">
        <v>79.634728076218806</v>
      </c>
      <c r="H22" s="15">
        <v>124.77504499100179</v>
      </c>
      <c r="I22" s="15">
        <v>182.36352729454109</v>
      </c>
    </row>
    <row r="23" spans="3:9" x14ac:dyDescent="0.3">
      <c r="C23" s="1">
        <v>18</v>
      </c>
      <c r="D23" s="3" t="s">
        <v>30</v>
      </c>
      <c r="E23" s="1" t="s">
        <v>5</v>
      </c>
      <c r="F23" s="15">
        <v>63.516708423021278</v>
      </c>
      <c r="G23" s="15">
        <v>127.03341684604256</v>
      </c>
      <c r="H23" s="15">
        <v>116.52345789834838</v>
      </c>
      <c r="I23" s="15">
        <v>233.04691579669677</v>
      </c>
    </row>
    <row r="24" spans="3:9" x14ac:dyDescent="0.3">
      <c r="C24" s="1">
        <v>19</v>
      </c>
      <c r="D24" s="5" t="s">
        <v>38</v>
      </c>
      <c r="E24" s="1" t="s">
        <v>11</v>
      </c>
      <c r="F24" s="15">
        <v>35.675684246410626</v>
      </c>
      <c r="G24" s="15">
        <v>52.324336894735588</v>
      </c>
      <c r="H24" s="15">
        <v>98.760735657746494</v>
      </c>
      <c r="I24" s="15">
        <v>144.84907896469485</v>
      </c>
    </row>
    <row r="25" spans="3:9" x14ac:dyDescent="0.3">
      <c r="C25" s="1">
        <v>20</v>
      </c>
      <c r="D25" s="3" t="s">
        <v>21</v>
      </c>
      <c r="E25" s="1" t="s">
        <v>1</v>
      </c>
      <c r="F25" s="15">
        <v>52.930590352517726</v>
      </c>
      <c r="G25" s="15">
        <v>79.395885528776589</v>
      </c>
      <c r="H25" s="15">
        <v>102.83657554203445</v>
      </c>
      <c r="I25" s="15">
        <v>154.25486331305166</v>
      </c>
    </row>
    <row r="26" spans="3:9" x14ac:dyDescent="0.3">
      <c r="C26" s="1">
        <v>21</v>
      </c>
      <c r="D26" s="3" t="s">
        <v>21</v>
      </c>
      <c r="E26" s="1" t="s">
        <v>0</v>
      </c>
      <c r="F26" s="15">
        <v>46.252431756639325</v>
      </c>
      <c r="G26" s="15">
        <v>67.276264373293571</v>
      </c>
      <c r="H26" s="15">
        <v>137.47250549890023</v>
      </c>
      <c r="I26" s="15">
        <v>199.96000799840033</v>
      </c>
    </row>
    <row r="27" spans="3:9" x14ac:dyDescent="0.3">
      <c r="C27" s="1">
        <v>22</v>
      </c>
      <c r="D27" s="6" t="s">
        <v>28</v>
      </c>
      <c r="E27" s="1" t="s">
        <v>40</v>
      </c>
      <c r="F27" s="15">
        <v>99.74252180442771</v>
      </c>
      <c r="G27" s="15">
        <v>199.48504360885542</v>
      </c>
      <c r="H27" s="15">
        <v>175.69707815759023</v>
      </c>
      <c r="I27" s="15">
        <v>351.39415631518045</v>
      </c>
    </row>
    <row r="28" spans="3:9" x14ac:dyDescent="0.3">
      <c r="C28" s="1">
        <v>23</v>
      </c>
      <c r="D28" s="6" t="s">
        <v>25</v>
      </c>
      <c r="E28" s="1" t="s">
        <v>39</v>
      </c>
      <c r="F28" s="15">
        <v>110.7926562835581</v>
      </c>
      <c r="G28" s="15">
        <v>221.5853125671162</v>
      </c>
      <c r="H28" s="15">
        <v>204.89052874356634</v>
      </c>
      <c r="I28" s="15">
        <v>409.78105748713267</v>
      </c>
    </row>
  </sheetData>
  <autoFilter ref="D5:I5">
    <sortState ref="D6:I28">
      <sortCondition descending="1" ref="D5"/>
    </sortState>
  </autoFilter>
  <phoneticPr fontId="1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총괄</vt:lpstr>
      <vt:lpstr>DPS요약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2019-03-09T12:21:07Z</cp:lastPrinted>
  <dcterms:created xsi:type="dcterms:W3CDTF">2019-02-12T10:26:15Z</dcterms:created>
  <dcterms:modified xsi:type="dcterms:W3CDTF">2019-03-09T12:46:32Z</dcterms:modified>
</cp:coreProperties>
</file>