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7070" windowHeight="531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" l="1"/>
  <c r="D12" i="2" s="1"/>
  <c r="E12" i="2" l="1"/>
  <c r="F12" i="2"/>
  <c r="K8" i="2"/>
  <c r="K9" i="2"/>
  <c r="K10" i="2"/>
  <c r="K11" i="2"/>
  <c r="K14" i="2"/>
  <c r="K15" i="2"/>
  <c r="K17" i="2"/>
  <c r="K7" i="2"/>
  <c r="E7" i="2" l="1"/>
  <c r="D7" i="2"/>
  <c r="E15" i="2"/>
  <c r="D15" i="2"/>
  <c r="E14" i="2"/>
  <c r="D14" i="2"/>
  <c r="E11" i="2"/>
  <c r="D11" i="2"/>
  <c r="E10" i="2"/>
  <c r="D10" i="2"/>
  <c r="E9" i="2"/>
  <c r="D9" i="2"/>
  <c r="E8" i="2"/>
  <c r="D8" i="2"/>
  <c r="F8" i="2"/>
  <c r="F9" i="2"/>
  <c r="F10" i="2"/>
  <c r="F11" i="2"/>
  <c r="F14" i="2"/>
  <c r="F15" i="2"/>
  <c r="F7" i="2"/>
</calcChain>
</file>

<file path=xl/sharedStrings.xml><?xml version="1.0" encoding="utf-8"?>
<sst xmlns="http://schemas.openxmlformats.org/spreadsheetml/2006/main" count="27" uniqueCount="21">
  <si>
    <t>거래소</t>
    <phoneticPr fontId="1" type="noConversion"/>
  </si>
  <si>
    <t>대지</t>
    <phoneticPr fontId="1" type="noConversion"/>
  </si>
  <si>
    <t>용암</t>
    <phoneticPr fontId="1" type="noConversion"/>
  </si>
  <si>
    <t>아크</t>
    <phoneticPr fontId="1" type="noConversion"/>
  </si>
  <si>
    <t>안타입장권</t>
    <phoneticPr fontId="1" type="noConversion"/>
  </si>
  <si>
    <t>마리</t>
    <phoneticPr fontId="1" type="noConversion"/>
  </si>
  <si>
    <t>개수</t>
    <phoneticPr fontId="1" type="noConversion"/>
  </si>
  <si>
    <t>시세</t>
    <phoneticPr fontId="1" type="noConversion"/>
  </si>
  <si>
    <t>95크리</t>
    <phoneticPr fontId="1" type="noConversion"/>
  </si>
  <si>
    <t>결과</t>
    <phoneticPr fontId="1" type="noConversion"/>
  </si>
  <si>
    <t>녹색칸에 가격을 입력하면 이득 여부가 표시된다</t>
    <phoneticPr fontId="1" type="noConversion"/>
  </si>
  <si>
    <t>갈망 파편</t>
    <phoneticPr fontId="1" type="noConversion"/>
  </si>
  <si>
    <t>우마르 망치</t>
    <phoneticPr fontId="1" type="noConversion"/>
  </si>
  <si>
    <t>주레 입장권</t>
    <phoneticPr fontId="1" type="noConversion"/>
  </si>
  <si>
    <t>골드가</t>
    <phoneticPr fontId="1" type="noConversion"/>
  </si>
  <si>
    <t>연마 돌파석</t>
    <phoneticPr fontId="1" type="noConversion"/>
  </si>
  <si>
    <t>연마 돌파석</t>
    <phoneticPr fontId="1" type="noConversion"/>
  </si>
  <si>
    <t>개당 이득</t>
    <phoneticPr fontId="1" type="noConversion"/>
  </si>
  <si>
    <t>총 이득</t>
    <phoneticPr fontId="1" type="noConversion"/>
  </si>
  <si>
    <t>단단 돌파석</t>
    <phoneticPr fontId="1" type="noConversion"/>
  </si>
  <si>
    <t>단단 돌파석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</si>
</sst>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neral&quot;골&quot;"/>
    <numFmt numFmtId="177" formatCode="General&quot;크리&quot;"/>
    <numFmt numFmtId="178" formatCode="General&quot;골드&quot;"/>
    <numFmt numFmtId="179" formatCode="##&quot;골드&quot;"/>
    <numFmt numFmtId="180" formatCode="#&quot;골드&quot;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177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78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1">
    <cellStyle name="표준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36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showGridLines="0" tabSelected="1" topLeftCell="A4" workbookViewId="0">
      <selection activeCell="C9" sqref="C9"/>
    </sheetView>
  </sheetViews>
  <sheetFormatPr defaultRowHeight="16.5" x14ac:dyDescent="0.3"/>
  <cols>
    <col min="1" max="1" width="9" style="1"/>
    <col min="2" max="2" width="10.5" style="1" customWidth="1"/>
    <col min="3" max="3" width="9" style="1"/>
    <col min="4" max="4" width="9.625" style="1" bestFit="1" customWidth="1"/>
    <col min="5" max="5" width="9" style="1"/>
    <col min="6" max="6" width="8.75" style="1" customWidth="1"/>
    <col min="7" max="7" width="9.125" style="1" customWidth="1"/>
    <col min="8" max="8" width="10.375" style="1" customWidth="1"/>
    <col min="9" max="9" width="9" style="1"/>
    <col min="10" max="10" width="8.5" style="1" customWidth="1"/>
    <col min="11" max="16384" width="9" style="1"/>
  </cols>
  <sheetData>
    <row r="2" spans="1:11" x14ac:dyDescent="0.3">
      <c r="B2" s="14" t="s">
        <v>7</v>
      </c>
      <c r="C2" s="15"/>
    </row>
    <row r="3" spans="1:11" x14ac:dyDescent="0.3">
      <c r="B3" s="2" t="s">
        <v>8</v>
      </c>
      <c r="C3" s="3">
        <v>510</v>
      </c>
      <c r="E3" s="16" t="s">
        <v>10</v>
      </c>
      <c r="F3" s="16"/>
      <c r="G3" s="16"/>
      <c r="H3" s="16"/>
      <c r="I3" s="16"/>
    </row>
    <row r="6" spans="1:11" x14ac:dyDescent="0.3">
      <c r="B6" s="2"/>
      <c r="C6" s="8" t="s">
        <v>0</v>
      </c>
      <c r="D6" s="2" t="s">
        <v>17</v>
      </c>
      <c r="E6" s="2" t="s">
        <v>18</v>
      </c>
      <c r="F6" s="2" t="s">
        <v>9</v>
      </c>
      <c r="H6" s="2"/>
      <c r="I6" s="2" t="s">
        <v>5</v>
      </c>
      <c r="J6" s="2" t="s">
        <v>6</v>
      </c>
      <c r="K6" s="2" t="s">
        <v>14</v>
      </c>
    </row>
    <row r="7" spans="1:11" x14ac:dyDescent="0.3">
      <c r="B7" s="7" t="s">
        <v>1</v>
      </c>
      <c r="C7" s="13">
        <v>54</v>
      </c>
      <c r="D7" s="11">
        <f t="shared" ref="D7:D12" si="0">C7-K7</f>
        <v>9.2631578947368425</v>
      </c>
      <c r="E7" s="11">
        <f t="shared" ref="E7:E12" si="1">(C7-K7)*J7</f>
        <v>277.89473684210526</v>
      </c>
      <c r="F7" s="6" t="str">
        <f t="shared" ref="F7:F12" si="2">IF(C7&gt;K7,"이득","창렬")</f>
        <v>이득</v>
      </c>
      <c r="H7" s="2" t="s">
        <v>1</v>
      </c>
      <c r="I7" s="4">
        <v>250</v>
      </c>
      <c r="J7" s="5">
        <v>30</v>
      </c>
      <c r="K7" s="10">
        <f>$C$3*I7/J7/95</f>
        <v>44.736842105263158</v>
      </c>
    </row>
    <row r="8" spans="1:11" x14ac:dyDescent="0.3">
      <c r="B8" s="2" t="s">
        <v>2</v>
      </c>
      <c r="C8" s="13">
        <v>146</v>
      </c>
      <c r="D8" s="11">
        <f t="shared" si="0"/>
        <v>2.8421052631578902</v>
      </c>
      <c r="E8" s="11">
        <f t="shared" si="1"/>
        <v>25.578947368421012</v>
      </c>
      <c r="F8" s="6" t="str">
        <f t="shared" si="2"/>
        <v>이득</v>
      </c>
      <c r="H8" s="2" t="s">
        <v>2</v>
      </c>
      <c r="I8" s="4">
        <v>240</v>
      </c>
      <c r="J8" s="5">
        <v>9</v>
      </c>
      <c r="K8" s="10">
        <f t="shared" ref="K8:K11" si="3">$C$3*I8/J8/95</f>
        <v>143.15789473684211</v>
      </c>
    </row>
    <row r="9" spans="1:11" x14ac:dyDescent="0.3">
      <c r="B9" s="2" t="s">
        <v>3</v>
      </c>
      <c r="C9" s="13">
        <v>850</v>
      </c>
      <c r="D9" s="11">
        <f t="shared" si="0"/>
        <v>205.78947368421052</v>
      </c>
      <c r="E9" s="11">
        <f t="shared" si="1"/>
        <v>205.78947368421052</v>
      </c>
      <c r="F9" s="6" t="str">
        <f t="shared" si="2"/>
        <v>이득</v>
      </c>
      <c r="H9" s="2" t="s">
        <v>3</v>
      </c>
      <c r="I9" s="4">
        <v>120</v>
      </c>
      <c r="J9" s="5">
        <v>1</v>
      </c>
      <c r="K9" s="10">
        <f t="shared" si="3"/>
        <v>644.21052631578948</v>
      </c>
    </row>
    <row r="10" spans="1:11" x14ac:dyDescent="0.3">
      <c r="B10" s="2" t="s">
        <v>4</v>
      </c>
      <c r="C10" s="13">
        <v>184</v>
      </c>
      <c r="D10" s="11">
        <f t="shared" si="0"/>
        <v>55.15789473684211</v>
      </c>
      <c r="E10" s="11">
        <f t="shared" si="1"/>
        <v>275.78947368421052</v>
      </c>
      <c r="F10" s="6" t="str">
        <f t="shared" si="2"/>
        <v>이득</v>
      </c>
      <c r="H10" s="2" t="s">
        <v>4</v>
      </c>
      <c r="I10" s="4">
        <v>120</v>
      </c>
      <c r="J10" s="5">
        <v>5</v>
      </c>
      <c r="K10" s="10">
        <f>$C$3*I10/J10/95</f>
        <v>128.84210526315789</v>
      </c>
    </row>
    <row r="11" spans="1:11" x14ac:dyDescent="0.3">
      <c r="B11" s="2" t="s">
        <v>16</v>
      </c>
      <c r="C11" s="13">
        <v>188</v>
      </c>
      <c r="D11" s="11">
        <f t="shared" si="0"/>
        <v>26.94736842105263</v>
      </c>
      <c r="E11" s="11">
        <f t="shared" si="1"/>
        <v>80.84210526315789</v>
      </c>
      <c r="F11" s="6" t="str">
        <f t="shared" si="2"/>
        <v>이득</v>
      </c>
      <c r="H11" s="2" t="s">
        <v>15</v>
      </c>
      <c r="I11" s="4">
        <v>90</v>
      </c>
      <c r="J11" s="5">
        <v>3</v>
      </c>
      <c r="K11" s="10">
        <f t="shared" si="3"/>
        <v>161.05263157894737</v>
      </c>
    </row>
    <row r="12" spans="1:11" x14ac:dyDescent="0.3">
      <c r="B12" s="2" t="s">
        <v>19</v>
      </c>
      <c r="C12" s="13">
        <v>40</v>
      </c>
      <c r="D12" s="11">
        <f t="shared" si="0"/>
        <v>7.7894736842105274</v>
      </c>
      <c r="E12" s="11">
        <f t="shared" si="1"/>
        <v>23.368421052631582</v>
      </c>
      <c r="F12" s="6" t="str">
        <f t="shared" si="2"/>
        <v>이득</v>
      </c>
      <c r="H12" s="2" t="s">
        <v>20</v>
      </c>
      <c r="I12" s="4">
        <v>18</v>
      </c>
      <c r="J12" s="5">
        <v>3</v>
      </c>
      <c r="K12" s="10">
        <f t="shared" ref="K12" si="4">$C$3*I12/J12/95</f>
        <v>32.210526315789473</v>
      </c>
    </row>
    <row r="14" spans="1:11" x14ac:dyDescent="0.3">
      <c r="B14" s="2" t="s">
        <v>11</v>
      </c>
      <c r="C14" s="13">
        <v>6</v>
      </c>
      <c r="D14" s="11">
        <f>C14-K14</f>
        <v>-1.5157894736842108</v>
      </c>
      <c r="E14" s="11">
        <f>(C14-K14)*J14</f>
        <v>-151.57894736842107</v>
      </c>
      <c r="F14" s="6" t="str">
        <f>IF(C14&gt;K14,"이득","창렬")</f>
        <v>창렬</v>
      </c>
      <c r="H14" s="2" t="s">
        <v>11</v>
      </c>
      <c r="I14" s="4">
        <v>140</v>
      </c>
      <c r="J14" s="5">
        <v>100</v>
      </c>
      <c r="K14" s="10">
        <f>$C$3*I14/J14/95</f>
        <v>7.5157894736842108</v>
      </c>
    </row>
    <row r="15" spans="1:11" x14ac:dyDescent="0.3">
      <c r="B15" s="2" t="s">
        <v>12</v>
      </c>
      <c r="C15" s="13">
        <v>35</v>
      </c>
      <c r="D15" s="11">
        <f>C15-K15</f>
        <v>2.7894736842105274</v>
      </c>
      <c r="E15" s="11">
        <f>(C15-K15)*J15</f>
        <v>27.894736842105274</v>
      </c>
      <c r="F15" s="6" t="str">
        <f>IF(C15&gt;K15,"이득","창렬")</f>
        <v>이득</v>
      </c>
      <c r="H15" s="2" t="s">
        <v>12</v>
      </c>
      <c r="I15" s="4">
        <v>60</v>
      </c>
      <c r="J15" s="5">
        <v>10</v>
      </c>
      <c r="K15" s="10">
        <f>$C$3*I15/J15/95</f>
        <v>32.210526315789473</v>
      </c>
    </row>
    <row r="16" spans="1:11" x14ac:dyDescent="0.3">
      <c r="A16"/>
      <c r="C16" s="9"/>
      <c r="D16"/>
      <c r="E16" s="12"/>
      <c r="K16"/>
    </row>
    <row r="17" spans="1:11" x14ac:dyDescent="0.3">
      <c r="A17"/>
      <c r="B17"/>
      <c r="C17"/>
      <c r="D17"/>
      <c r="E17"/>
      <c r="H17" s="2" t="s">
        <v>13</v>
      </c>
      <c r="I17" s="4">
        <v>70</v>
      </c>
      <c r="J17" s="5">
        <v>3</v>
      </c>
      <c r="K17" s="10">
        <f>$C$3*I17/J17/95</f>
        <v>125.26315789473684</v>
      </c>
    </row>
  </sheetData>
  <sheetProtection algorithmName="SHA-512" hashValue="S1KpeI/YFbcWzY9q++3XVt+FVfUCfkN5QL7sxP85eZCSjfnNU5ldzPhEjFlVTvlRduqnlCKXtGKqoA1wMtgz2Q==" saltValue="SsuSSaXGkvA0lT3MsSoptA==" spinCount="100000" sheet="1" selectLockedCells="1"/>
  <mergeCells count="2">
    <mergeCell ref="B2:C2"/>
    <mergeCell ref="E3:I3"/>
  </mergeCells>
  <phoneticPr fontId="1" type="noConversion"/>
  <conditionalFormatting sqref="E14:E16 E7:E12">
    <cfRule type="cellIs" dxfId="2" priority="3" operator="lessThan">
      <formula>0</formula>
    </cfRule>
  </conditionalFormatting>
  <conditionalFormatting sqref="D16 F14:F15 F7:F12">
    <cfRule type="cellIs" dxfId="1" priority="2" operator="equal">
      <formula>"창렬"</formula>
    </cfRule>
  </conditionalFormatting>
  <conditionalFormatting sqref="D14:D15 D7:D1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2019-08-29T12:23:47Z</dcterms:created>
  <dcterms:modified xsi:type="dcterms:W3CDTF">2019-09-13T15:03:22Z</dcterms:modified>
</cp:coreProperties>
</file>