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yan\OneDrive\바탕 화면\시현\게임\메이플 관련\"/>
    </mc:Choice>
  </mc:AlternateContent>
  <xr:revisionPtr revIDLastSave="0" documentId="13_ncr:1_{3FB674F1-1605-4AE0-AFC2-84628A3FD3E3}" xr6:coauthVersionLast="45" xr6:coauthVersionMax="45" xr10:uidLastSave="{00000000-0000-0000-0000-000000000000}"/>
  <bookViews>
    <workbookView xWindow="1380" yWindow="2340" windowWidth="28800" windowHeight="15435" xr2:uid="{F8BDCD3A-5530-4331-8FC9-593270269841}"/>
  </bookViews>
  <sheets>
    <sheet name="일주일 간 버는 메소는" sheetId="5" r:id="rId1"/>
    <sheet name="보스" sheetId="1" r:id="rId2"/>
    <sheet name="보스 파티원" sheetId="8" r:id="rId3"/>
    <sheet name="우르스" sheetId="4" r:id="rId4"/>
    <sheet name="결정석 가격 정리(내림차순)" sheetId="3" r:id="rId5"/>
  </sheets>
  <definedNames>
    <definedName name="_xlnm._FilterDatabase" localSheetId="4" hidden="1">'결정석 가격 정리(내림차순)'!$A$1:$B$47</definedName>
    <definedName name="_xlnm._FilterDatabase" localSheetId="1" hidden="1">보스!$A$1:$H$34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B6" i="5"/>
  <c r="B5" i="5"/>
  <c r="B4" i="5"/>
  <c r="B3" i="5"/>
  <c r="B2" i="5"/>
  <c r="B1" i="5"/>
  <c r="E24" i="1"/>
  <c r="E25" i="1"/>
  <c r="E26" i="1"/>
  <c r="E27" i="1"/>
  <c r="E28" i="1"/>
  <c r="E29" i="1"/>
  <c r="A5" i="4" l="1"/>
  <c r="A3" i="4"/>
  <c r="A19" i="1" l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F24" i="1"/>
  <c r="G24" i="1"/>
  <c r="A25" i="1"/>
  <c r="B25" i="1"/>
  <c r="C25" i="1"/>
  <c r="D25" i="1"/>
  <c r="F25" i="1"/>
  <c r="G25" i="1"/>
  <c r="A26" i="1"/>
  <c r="B26" i="1"/>
  <c r="C26" i="1"/>
  <c r="D26" i="1"/>
  <c r="F26" i="1"/>
  <c r="G26" i="1"/>
  <c r="A27" i="1"/>
  <c r="B27" i="1"/>
  <c r="C27" i="1"/>
  <c r="D27" i="1"/>
  <c r="F27" i="1"/>
  <c r="G27" i="1"/>
  <c r="A28" i="1"/>
  <c r="B28" i="1"/>
  <c r="C28" i="1"/>
  <c r="D28" i="1"/>
  <c r="F28" i="1"/>
  <c r="G28" i="1"/>
  <c r="A29" i="1"/>
  <c r="B29" i="1"/>
  <c r="C29" i="1"/>
  <c r="D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B19" i="1"/>
  <c r="C19" i="1"/>
  <c r="D19" i="1"/>
  <c r="E19" i="1"/>
  <c r="F19" i="1"/>
  <c r="G19" i="1"/>
  <c r="A17" i="1" l="1"/>
  <c r="B17" i="1"/>
  <c r="C17" i="1"/>
  <c r="D17" i="1"/>
  <c r="E17" i="1"/>
  <c r="F17" i="1"/>
  <c r="G17" i="1"/>
  <c r="F34" i="1" l="1"/>
  <c r="C34" i="1"/>
  <c r="B34" i="1"/>
  <c r="A34" i="1"/>
  <c r="D34" i="1"/>
  <c r="G34" i="1"/>
  <c r="E34" i="1"/>
  <c r="H17" i="1"/>
  <c r="H34" i="1" l="1"/>
  <c r="B8" i="5" l="1"/>
</calcChain>
</file>

<file path=xl/sharedStrings.xml><?xml version="1.0" encoding="utf-8"?>
<sst xmlns="http://schemas.openxmlformats.org/spreadsheetml/2006/main" count="155" uniqueCount="101">
  <si>
    <t>월요일</t>
    <phoneticPr fontId="1" type="noConversion"/>
  </si>
  <si>
    <t>화요일</t>
  </si>
  <si>
    <t>화요일</t>
    <phoneticPr fontId="1" type="noConversion"/>
  </si>
  <si>
    <t>수요일</t>
  </si>
  <si>
    <t>목요일</t>
  </si>
  <si>
    <t>금요일</t>
  </si>
  <si>
    <t>토요일</t>
  </si>
  <si>
    <t>일요일</t>
  </si>
  <si>
    <t>하드 반 레온</t>
    <phoneticPr fontId="1" type="noConversion"/>
  </si>
  <si>
    <t>노멀 아카이럼</t>
    <phoneticPr fontId="1" type="noConversion"/>
  </si>
  <si>
    <t>노멀 매그너스</t>
    <phoneticPr fontId="1" type="noConversion"/>
  </si>
  <si>
    <t>노멀 카웅</t>
    <phoneticPr fontId="1" type="noConversion"/>
  </si>
  <si>
    <t>카오스 혼테일</t>
    <phoneticPr fontId="1" type="noConversion"/>
  </si>
  <si>
    <t>카오스 자쿰</t>
    <phoneticPr fontId="1" type="noConversion"/>
  </si>
  <si>
    <t>카오스 핑크빈</t>
    <phoneticPr fontId="1" type="noConversion"/>
  </si>
  <si>
    <t>노멀 파풀라투스</t>
    <phoneticPr fontId="1" type="noConversion"/>
  </si>
  <si>
    <t>노멀 시그너스</t>
    <phoneticPr fontId="1" type="noConversion"/>
  </si>
  <si>
    <t>카오스 반반</t>
    <phoneticPr fontId="1" type="noConversion"/>
  </si>
  <si>
    <t>카오스 피에르</t>
    <phoneticPr fontId="1" type="noConversion"/>
  </si>
  <si>
    <t>카오스 블러디 퀸</t>
    <phoneticPr fontId="1" type="noConversion"/>
  </si>
  <si>
    <t>하드 힐라</t>
    <phoneticPr fontId="1" type="noConversion"/>
  </si>
  <si>
    <t>노멀 핑크빈</t>
    <phoneticPr fontId="1" type="noConversion"/>
  </si>
  <si>
    <t>노멀 반반</t>
    <phoneticPr fontId="1" type="noConversion"/>
  </si>
  <si>
    <t>노멀 피에르</t>
    <phoneticPr fontId="1" type="noConversion"/>
  </si>
  <si>
    <t>노멀 블러디 퀸</t>
    <phoneticPr fontId="1" type="noConversion"/>
  </si>
  <si>
    <t>노멀 벨룸</t>
    <phoneticPr fontId="1" type="noConversion"/>
  </si>
  <si>
    <t>이지 자쿰</t>
    <phoneticPr fontId="1" type="noConversion"/>
  </si>
  <si>
    <t>노멀 자쿰</t>
    <phoneticPr fontId="1" type="noConversion"/>
  </si>
  <si>
    <t>이지 혼테일</t>
    <phoneticPr fontId="1" type="noConversion"/>
  </si>
  <si>
    <t>노멀 혼테일</t>
    <phoneticPr fontId="1" type="noConversion"/>
  </si>
  <si>
    <t>이지 파풀라투스</t>
    <phoneticPr fontId="1" type="noConversion"/>
  </si>
  <si>
    <t>카오스 파풀라투스</t>
    <phoneticPr fontId="1" type="noConversion"/>
  </si>
  <si>
    <t>이지 시그너스</t>
    <phoneticPr fontId="1" type="noConversion"/>
  </si>
  <si>
    <t>카오스 벨룸</t>
    <phoneticPr fontId="1" type="noConversion"/>
  </si>
  <si>
    <t>노멀 힐라</t>
    <phoneticPr fontId="1" type="noConversion"/>
  </si>
  <si>
    <t>이지 반 레온</t>
    <phoneticPr fontId="1" type="noConversion"/>
  </si>
  <si>
    <t>노멀 반 레온</t>
    <phoneticPr fontId="1" type="noConversion"/>
  </si>
  <si>
    <t>이지 아카이럼</t>
    <phoneticPr fontId="1" type="noConversion"/>
  </si>
  <si>
    <t>이지 매그너스</t>
    <phoneticPr fontId="1" type="noConversion"/>
  </si>
  <si>
    <t>하드 매그너스</t>
    <phoneticPr fontId="1" type="noConversion"/>
  </si>
  <si>
    <t>노멀 스우</t>
    <phoneticPr fontId="1" type="noConversion"/>
  </si>
  <si>
    <t>노멀 데미안</t>
    <phoneticPr fontId="1" type="noConversion"/>
  </si>
  <si>
    <t>노멀 루시드</t>
    <phoneticPr fontId="1" type="noConversion"/>
  </si>
  <si>
    <t>노멀 윌</t>
    <phoneticPr fontId="1" type="noConversion"/>
  </si>
  <si>
    <t>노멀 더스크</t>
    <phoneticPr fontId="1" type="noConversion"/>
  </si>
  <si>
    <t>노멀 듄켈</t>
    <phoneticPr fontId="1" type="noConversion"/>
  </si>
  <si>
    <t>하드 데미안</t>
    <phoneticPr fontId="1" type="noConversion"/>
  </si>
  <si>
    <t>하드 스우</t>
    <phoneticPr fontId="1" type="noConversion"/>
  </si>
  <si>
    <t>하드 루시드</t>
    <phoneticPr fontId="1" type="noConversion"/>
  </si>
  <si>
    <t>하드 윌</t>
    <phoneticPr fontId="1" type="noConversion"/>
  </si>
  <si>
    <t>하드 진 힐라</t>
    <phoneticPr fontId="1" type="noConversion"/>
  </si>
  <si>
    <t>하드 검은 마법사</t>
    <phoneticPr fontId="1" type="noConversion"/>
  </si>
  <si>
    <t>우르스는 S랭크 및 2배 타임을 기준으로 작성되었습니다.</t>
    <phoneticPr fontId="1" type="noConversion"/>
  </si>
  <si>
    <t>수요일</t>
    <phoneticPr fontId="1" type="noConversion"/>
  </si>
  <si>
    <t>목요일</t>
    <phoneticPr fontId="1" type="noConversion"/>
  </si>
  <si>
    <t>금요일</t>
    <phoneticPr fontId="1" type="noConversion"/>
  </si>
  <si>
    <t>토요일</t>
    <phoneticPr fontId="1" type="noConversion"/>
  </si>
  <si>
    <t>일요일</t>
    <phoneticPr fontId="1" type="noConversion"/>
  </si>
  <si>
    <t>총합</t>
    <phoneticPr fontId="1" type="noConversion"/>
  </si>
  <si>
    <t>카오스 블러디 퀸</t>
    <phoneticPr fontId="1" type="noConversion"/>
  </si>
  <si>
    <t>카오스 피에르</t>
    <phoneticPr fontId="1" type="noConversion"/>
  </si>
  <si>
    <t>카오스 반반</t>
    <phoneticPr fontId="1" type="noConversion"/>
  </si>
  <si>
    <t>하드 검은 마법사</t>
    <phoneticPr fontId="1" type="noConversion"/>
  </si>
  <si>
    <t>하드 진 힐라</t>
    <phoneticPr fontId="1" type="noConversion"/>
  </si>
  <si>
    <t>파티원 수</t>
    <phoneticPr fontId="1" type="noConversion"/>
  </si>
  <si>
    <t>보스명</t>
    <phoneticPr fontId="1" type="noConversion"/>
  </si>
  <si>
    <t>카오스 벨룸</t>
    <phoneticPr fontId="1" type="noConversion"/>
  </si>
  <si>
    <t>하드 매그너스</t>
    <phoneticPr fontId="1" type="noConversion"/>
  </si>
  <si>
    <t>카오스 파풀라투스</t>
    <phoneticPr fontId="1" type="noConversion"/>
  </si>
  <si>
    <t>노멀 스우</t>
    <phoneticPr fontId="1" type="noConversion"/>
  </si>
  <si>
    <t>하드 스우</t>
    <phoneticPr fontId="1" type="noConversion"/>
  </si>
  <si>
    <t>노멀 데미안</t>
    <phoneticPr fontId="1" type="noConversion"/>
  </si>
  <si>
    <t>하드 데미안</t>
    <phoneticPr fontId="1" type="noConversion"/>
  </si>
  <si>
    <t>노멀 루시드</t>
    <phoneticPr fontId="1" type="noConversion"/>
  </si>
  <si>
    <t>하드 루시드</t>
    <phoneticPr fontId="1" type="noConversion"/>
  </si>
  <si>
    <t>노멀 윌</t>
    <phoneticPr fontId="1" type="noConversion"/>
  </si>
  <si>
    <t>노멀 더스크</t>
    <phoneticPr fontId="1" type="noConversion"/>
  </si>
  <si>
    <t>하드 윌</t>
    <phoneticPr fontId="1" type="noConversion"/>
  </si>
  <si>
    <t>노멀 듄켈</t>
    <phoneticPr fontId="1" type="noConversion"/>
  </si>
  <si>
    <t>우르스 클리어 할 캐릭터의 레벨</t>
    <phoneticPr fontId="1" type="noConversion"/>
  </si>
  <si>
    <t>카오스 더스크</t>
    <phoneticPr fontId="1" type="noConversion"/>
  </si>
  <si>
    <t>하드 듄켈</t>
    <phoneticPr fontId="1" type="noConversion"/>
  </si>
  <si>
    <t>이지 루시드</t>
    <phoneticPr fontId="1" type="noConversion"/>
  </si>
  <si>
    <t xml:space="preserve">3판 클리어 </t>
    <phoneticPr fontId="1" type="noConversion"/>
  </si>
  <si>
    <t>카오스 벨룸</t>
    <phoneticPr fontId="1" type="noConversion"/>
  </si>
  <si>
    <t>카오스 자쿰</t>
    <phoneticPr fontId="1" type="noConversion"/>
  </si>
  <si>
    <t>하드 매그너스</t>
    <phoneticPr fontId="1" type="noConversion"/>
  </si>
  <si>
    <t>하드 힐라</t>
    <phoneticPr fontId="1" type="noConversion"/>
  </si>
  <si>
    <t>노멀 카웅</t>
    <phoneticPr fontId="1" type="noConversion"/>
  </si>
  <si>
    <t>노멀 파풀라투스</t>
    <phoneticPr fontId="1" type="noConversion"/>
  </si>
  <si>
    <t>카오스 반반</t>
    <phoneticPr fontId="1" type="noConversion"/>
  </si>
  <si>
    <t>카오스 블러디 퀸</t>
    <phoneticPr fontId="1" type="noConversion"/>
  </si>
  <si>
    <t>하드 반 레온</t>
    <phoneticPr fontId="1" type="noConversion"/>
  </si>
  <si>
    <t>카오스 혼테일</t>
    <phoneticPr fontId="1" type="noConversion"/>
  </si>
  <si>
    <t>노멀 아카이럼</t>
    <phoneticPr fontId="1" type="noConversion"/>
  </si>
  <si>
    <t>카오스 핑크빈</t>
    <phoneticPr fontId="1" type="noConversion"/>
  </si>
  <si>
    <t>카오스 피에르</t>
    <phoneticPr fontId="1" type="noConversion"/>
  </si>
  <si>
    <t>노멀 시그너스</t>
    <phoneticPr fontId="1" type="noConversion"/>
  </si>
  <si>
    <t>노멀 매그너스</t>
    <phoneticPr fontId="1" type="noConversion"/>
  </si>
  <si>
    <t>노멀 핑크빈</t>
    <phoneticPr fontId="1" type="noConversion"/>
  </si>
  <si>
    <t>노멀 벨룸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</si>
</sst>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30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6BE7-8641-401F-9929-07D65B1C5E88}">
  <dimension ref="A1:E8"/>
  <sheetViews>
    <sheetView tabSelected="1" workbookViewId="0">
      <selection activeCell="C14" sqref="C14"/>
    </sheetView>
  </sheetViews>
  <sheetFormatPr defaultRowHeight="16.5" x14ac:dyDescent="0.3"/>
  <cols>
    <col min="1" max="1" width="17.625" customWidth="1"/>
  </cols>
  <sheetData>
    <row r="1" spans="1:5" ht="45" x14ac:dyDescent="0.3">
      <c r="A1" s="7" t="s">
        <v>0</v>
      </c>
      <c r="B1" s="13">
        <f>SUM(보스!A$34,우르스!$A$5)</f>
        <v>68353128</v>
      </c>
      <c r="C1" s="13"/>
      <c r="D1" s="13"/>
      <c r="E1" s="13"/>
    </row>
    <row r="2" spans="1:5" ht="45" x14ac:dyDescent="0.3">
      <c r="A2" s="7" t="s">
        <v>2</v>
      </c>
      <c r="B2" s="13">
        <f>SUM(보스!B$34,우르스!$A$5)</f>
        <v>33140628</v>
      </c>
      <c r="C2" s="13"/>
      <c r="D2" s="13"/>
      <c r="E2" s="13"/>
    </row>
    <row r="3" spans="1:5" ht="45" x14ac:dyDescent="0.3">
      <c r="A3" s="7" t="s">
        <v>53</v>
      </c>
      <c r="B3" s="13">
        <f>SUM(보스!C$34,우르스!$A$5)</f>
        <v>33140628</v>
      </c>
      <c r="C3" s="13"/>
      <c r="D3" s="13"/>
      <c r="E3" s="13"/>
    </row>
    <row r="4" spans="1:5" ht="45" x14ac:dyDescent="0.3">
      <c r="A4" s="7" t="s">
        <v>54</v>
      </c>
      <c r="B4" s="13">
        <f>SUM(보스!D$34,우르스!$A$5)</f>
        <v>172459128</v>
      </c>
      <c r="C4" s="13"/>
      <c r="D4" s="13"/>
      <c r="E4" s="13"/>
    </row>
    <row r="5" spans="1:5" ht="45" x14ac:dyDescent="0.3">
      <c r="A5" s="7" t="s">
        <v>55</v>
      </c>
      <c r="B5" s="13">
        <f>SUM(보스!E$34,우르스!$A$5)</f>
        <v>34108628</v>
      </c>
      <c r="C5" s="13"/>
      <c r="D5" s="13"/>
      <c r="E5" s="13"/>
    </row>
    <row r="6" spans="1:5" ht="45" x14ac:dyDescent="0.3">
      <c r="A6" s="7" t="s">
        <v>56</v>
      </c>
      <c r="B6" s="13">
        <f>SUM(보스!F$34,우르스!$A$5)</f>
        <v>33140628</v>
      </c>
      <c r="C6" s="13"/>
      <c r="D6" s="13"/>
      <c r="E6" s="13"/>
    </row>
    <row r="7" spans="1:5" ht="45" x14ac:dyDescent="0.3">
      <c r="A7" s="7" t="s">
        <v>57</v>
      </c>
      <c r="B7" s="13">
        <f>SUM(보스!G$34,우르스!$A$5)</f>
        <v>33140628</v>
      </c>
      <c r="C7" s="13"/>
      <c r="D7" s="13"/>
      <c r="E7" s="13"/>
    </row>
    <row r="8" spans="1:5" ht="45" x14ac:dyDescent="0.3">
      <c r="A8" s="7" t="s">
        <v>58</v>
      </c>
      <c r="B8" s="13">
        <f>SUM(B1:E7)</f>
        <v>407483396</v>
      </c>
      <c r="C8" s="14"/>
      <c r="D8" s="14"/>
      <c r="E8" s="14"/>
    </row>
  </sheetData>
  <mergeCells count="8">
    <mergeCell ref="B7:E7"/>
    <mergeCell ref="B8:E8"/>
    <mergeCell ref="B1:E1"/>
    <mergeCell ref="B2:E2"/>
    <mergeCell ref="B3:E3"/>
    <mergeCell ref="B4:E4"/>
    <mergeCell ref="B5:E5"/>
    <mergeCell ref="B6:E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CB0A-C55F-4140-9304-8F6D88A510A1}">
  <dimension ref="A1:J34"/>
  <sheetViews>
    <sheetView zoomScale="115" zoomScaleNormal="115" workbookViewId="0">
      <selection activeCell="B34" sqref="B34"/>
    </sheetView>
  </sheetViews>
  <sheetFormatPr defaultColWidth="12.625" defaultRowHeight="16.5" x14ac:dyDescent="0.3"/>
  <cols>
    <col min="1" max="9" width="15.625" customWidth="1"/>
  </cols>
  <sheetData>
    <row r="1" spans="1:10" x14ac:dyDescent="0.3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4"/>
      <c r="I1" s="8"/>
      <c r="J1" s="9"/>
    </row>
    <row r="2" spans="1:10" x14ac:dyDescent="0.3">
      <c r="A2" s="5" t="s">
        <v>86</v>
      </c>
      <c r="B2" s="5" t="s">
        <v>89</v>
      </c>
      <c r="C2" s="5" t="s">
        <v>89</v>
      </c>
      <c r="D2" s="5" t="s">
        <v>84</v>
      </c>
      <c r="E2" s="5" t="s">
        <v>89</v>
      </c>
      <c r="F2" s="5" t="s">
        <v>89</v>
      </c>
      <c r="G2" s="5" t="s">
        <v>89</v>
      </c>
      <c r="H2" s="4"/>
      <c r="I2" s="10"/>
      <c r="J2" s="11"/>
    </row>
    <row r="3" spans="1:10" x14ac:dyDescent="0.3">
      <c r="A3" s="5" t="s">
        <v>96</v>
      </c>
      <c r="B3" s="5" t="s">
        <v>98</v>
      </c>
      <c r="C3" s="5" t="s">
        <v>98</v>
      </c>
      <c r="D3" s="11" t="s">
        <v>86</v>
      </c>
      <c r="E3" s="5" t="s">
        <v>98</v>
      </c>
      <c r="F3" s="5" t="s">
        <v>98</v>
      </c>
      <c r="G3" s="5" t="s">
        <v>98</v>
      </c>
      <c r="H3" s="4"/>
      <c r="I3" s="10"/>
      <c r="J3" s="11"/>
    </row>
    <row r="4" spans="1:10" x14ac:dyDescent="0.3">
      <c r="A4" s="5" t="s">
        <v>89</v>
      </c>
      <c r="B4" s="5" t="s">
        <v>94</v>
      </c>
      <c r="C4" s="5" t="s">
        <v>94</v>
      </c>
      <c r="D4" s="5" t="s">
        <v>96</v>
      </c>
      <c r="E4" s="5" t="s">
        <v>94</v>
      </c>
      <c r="F4" s="5" t="s">
        <v>94</v>
      </c>
      <c r="G4" s="5" t="s">
        <v>94</v>
      </c>
      <c r="H4" s="4"/>
      <c r="I4" s="10"/>
      <c r="J4" s="11"/>
    </row>
    <row r="5" spans="1:10" x14ac:dyDescent="0.3">
      <c r="A5" s="5" t="s">
        <v>98</v>
      </c>
      <c r="B5" s="5" t="s">
        <v>92</v>
      </c>
      <c r="C5" s="5" t="s">
        <v>92</v>
      </c>
      <c r="D5" s="5" t="s">
        <v>90</v>
      </c>
      <c r="E5" s="5" t="s">
        <v>92</v>
      </c>
      <c r="F5" s="5" t="s">
        <v>92</v>
      </c>
      <c r="G5" s="5" t="s">
        <v>92</v>
      </c>
      <c r="H5" s="4"/>
      <c r="I5" s="10"/>
      <c r="J5" s="11"/>
    </row>
    <row r="6" spans="1:10" x14ac:dyDescent="0.3">
      <c r="A6" s="5" t="s">
        <v>94</v>
      </c>
      <c r="B6" s="5" t="s">
        <v>99</v>
      </c>
      <c r="C6" s="5" t="s">
        <v>99</v>
      </c>
      <c r="D6" s="5" t="s">
        <v>91</v>
      </c>
      <c r="E6" s="5" t="s">
        <v>99</v>
      </c>
      <c r="F6" s="5" t="s">
        <v>99</v>
      </c>
      <c r="G6" s="5" t="s">
        <v>99</v>
      </c>
      <c r="H6" s="4"/>
      <c r="I6" s="10"/>
      <c r="J6" s="11"/>
    </row>
    <row r="7" spans="1:10" x14ac:dyDescent="0.3">
      <c r="A7" s="5" t="s">
        <v>92</v>
      </c>
      <c r="B7" s="5" t="s">
        <v>93</v>
      </c>
      <c r="C7" s="5" t="s">
        <v>93</v>
      </c>
      <c r="D7" s="5" t="s">
        <v>85</v>
      </c>
      <c r="E7" s="5" t="s">
        <v>93</v>
      </c>
      <c r="F7" s="5" t="s">
        <v>93</v>
      </c>
      <c r="G7" s="5" t="s">
        <v>93</v>
      </c>
      <c r="H7" s="4"/>
      <c r="I7" s="10"/>
      <c r="J7" s="11"/>
    </row>
    <row r="8" spans="1:10" x14ac:dyDescent="0.3">
      <c r="A8" s="5" t="s">
        <v>99</v>
      </c>
      <c r="B8" s="4" t="s">
        <v>88</v>
      </c>
      <c r="C8" s="4" t="s">
        <v>88</v>
      </c>
      <c r="D8" s="5" t="s">
        <v>97</v>
      </c>
      <c r="E8" s="4" t="s">
        <v>88</v>
      </c>
      <c r="F8" s="4" t="s">
        <v>88</v>
      </c>
      <c r="G8" s="4" t="s">
        <v>88</v>
      </c>
      <c r="H8" s="4"/>
      <c r="I8" s="10"/>
      <c r="J8" s="11"/>
    </row>
    <row r="9" spans="1:10" x14ac:dyDescent="0.3">
      <c r="A9" s="5" t="s">
        <v>93</v>
      </c>
      <c r="B9" s="5"/>
      <c r="C9" s="4"/>
      <c r="D9" s="5" t="s">
        <v>95</v>
      </c>
      <c r="E9" s="5" t="s">
        <v>100</v>
      </c>
      <c r="F9" s="5"/>
      <c r="G9" s="5"/>
      <c r="H9" s="4"/>
      <c r="I9" s="10"/>
      <c r="J9" s="11"/>
    </row>
    <row r="10" spans="1:10" x14ac:dyDescent="0.3">
      <c r="A10" s="4" t="s">
        <v>88</v>
      </c>
      <c r="B10" s="4"/>
      <c r="C10" s="4"/>
      <c r="D10" s="5" t="s">
        <v>87</v>
      </c>
      <c r="E10" s="4"/>
      <c r="F10" s="4"/>
      <c r="G10" s="4"/>
      <c r="H10" s="4"/>
      <c r="I10" s="10"/>
      <c r="J10" s="11"/>
    </row>
    <row r="11" spans="1:10" x14ac:dyDescent="0.3">
      <c r="A11" s="4"/>
      <c r="B11" s="4"/>
      <c r="C11" s="4"/>
      <c r="D11" s="5" t="s">
        <v>89</v>
      </c>
      <c r="E11" s="4"/>
      <c r="F11" s="4"/>
      <c r="G11" s="4"/>
      <c r="H11" s="4"/>
      <c r="I11" s="10"/>
      <c r="J11" s="11"/>
    </row>
    <row r="12" spans="1:10" x14ac:dyDescent="0.3">
      <c r="A12" s="4"/>
      <c r="B12" s="4"/>
      <c r="C12" s="4"/>
      <c r="D12" s="5" t="s">
        <v>98</v>
      </c>
      <c r="E12" s="5"/>
      <c r="F12" s="4"/>
      <c r="G12" s="4"/>
      <c r="H12" s="4"/>
      <c r="I12" s="10"/>
      <c r="J12" s="11"/>
    </row>
    <row r="13" spans="1:10" x14ac:dyDescent="0.3">
      <c r="A13" s="4"/>
      <c r="B13" s="4"/>
      <c r="C13" s="4"/>
      <c r="D13" s="5" t="s">
        <v>94</v>
      </c>
      <c r="E13" s="5"/>
      <c r="F13" s="4"/>
      <c r="G13" s="4"/>
      <c r="H13" s="4"/>
      <c r="I13" s="10"/>
      <c r="J13" s="11"/>
    </row>
    <row r="14" spans="1:10" x14ac:dyDescent="0.3">
      <c r="A14" s="4"/>
      <c r="B14" s="4"/>
      <c r="C14" s="4"/>
      <c r="D14" s="5" t="s">
        <v>92</v>
      </c>
      <c r="E14" s="5"/>
      <c r="F14" s="4"/>
      <c r="G14" s="4"/>
      <c r="H14" s="4"/>
      <c r="I14" s="10"/>
      <c r="J14" s="11"/>
    </row>
    <row r="15" spans="1:10" x14ac:dyDescent="0.3">
      <c r="A15" s="4"/>
      <c r="B15" s="4"/>
      <c r="C15" s="4"/>
      <c r="D15" s="5" t="s">
        <v>93</v>
      </c>
      <c r="E15" s="5"/>
      <c r="F15" s="4"/>
      <c r="G15" s="4"/>
      <c r="H15" s="4"/>
      <c r="I15" s="10"/>
      <c r="J15" s="11"/>
    </row>
    <row r="16" spans="1:10" x14ac:dyDescent="0.3">
      <c r="A16" s="4"/>
      <c r="B16" s="4"/>
      <c r="C16" s="4"/>
      <c r="D16" s="5" t="s">
        <v>88</v>
      </c>
      <c r="E16" s="5"/>
      <c r="F16" s="4"/>
      <c r="G16" s="4"/>
      <c r="H16" s="4"/>
      <c r="I16" s="10"/>
      <c r="J16" s="11"/>
    </row>
    <row r="17" spans="1:10" x14ac:dyDescent="0.3">
      <c r="A17" s="4">
        <f>COUNTA(A2:A16)</f>
        <v>9</v>
      </c>
      <c r="B17" s="4">
        <f>COUNTA(B2:B16)</f>
        <v>7</v>
      </c>
      <c r="C17" s="4">
        <f>COUNTA(C2:C16)</f>
        <v>7</v>
      </c>
      <c r="D17" s="4">
        <f>COUNTA(D2:D16)</f>
        <v>15</v>
      </c>
      <c r="E17" s="4">
        <f>COUNTA(E2:E16)</f>
        <v>8</v>
      </c>
      <c r="F17" s="4">
        <f>COUNTA(F2:F16)</f>
        <v>7</v>
      </c>
      <c r="G17" s="4">
        <f>COUNTA(G2:G16)</f>
        <v>7</v>
      </c>
      <c r="H17" s="4">
        <f>SUM(A17:G17)</f>
        <v>60</v>
      </c>
      <c r="I17" s="10"/>
      <c r="J17" s="11"/>
    </row>
    <row r="18" spans="1:10" x14ac:dyDescent="0.3">
      <c r="A18" s="3" t="s">
        <v>0</v>
      </c>
      <c r="B18" s="3" t="s">
        <v>1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7</v>
      </c>
      <c r="H18" s="4"/>
      <c r="I18" s="10"/>
      <c r="J18" s="11"/>
    </row>
    <row r="19" spans="1:10" x14ac:dyDescent="0.3">
      <c r="A19" s="6">
        <f>IF(OR(LEFT(A2,5)="카오스 블",LEFT(A2,5)="카오스 피",LEFT(A2,5)="카오스 반",LEFT(A2,5)="카오스 벨",LEFT(A2,5)="카오스 파",LEFT(A2,4)="노멀 스",LEFT(A2,4)="노멀 데",LEFT(A2,4)="노멀 루",LEFT(A2,4)="노멀 윌",LEFT(A2,4)="노멀 더",LEFT(A2,4)="노멀 듄",LEFT(A2,4)="하드 스",LEFT(A2,4)="하드 데",LEFT(A2,4)="하드 루",LEFT(A2,4)="하드 윌",LEFT(A2,4)="하드 진",LEFT(A2,4)="하드 검",LEFT(A2,4)="이지 루",LEFT(A2,5)="카오스 더",LEFT(A2,4)="하드 듄"),IFERROR(VLOOKUP(A2,'결정석 가격 정리(내림차순)'!$A$1:$B$99,2,0)/VLOOKUP(A2,'보스 파티원'!$A$1:$B$50,2,0),0),IFERROR(VLOOKUP(A2,'결정석 가격 정리(내림차순)'!$A$1:$B$99,2,0),0))</f>
        <v>19012500</v>
      </c>
      <c r="B19" s="6">
        <f>IF(OR(LEFT(B2,5)="카오스 블",LEFT(B2,5)="카오스 피",LEFT(B2,5)="카오스 반",LEFT(B2,5)="카오스 벨",LEFT(B2,5)="카오스 파",LEFT(B2,4)="노멀 스",LEFT(B2,4)="노멀 데",LEFT(B2,4)="노멀 루",LEFT(B2,4)="노멀 윌",LEFT(B2,4)="노멀 더",LEFT(B2,4)="노멀 듄",LEFT(B2,4)="하드 스",LEFT(B2,4)="하드 데",LEFT(B2,4)="하드 루",LEFT(B2,4)="하드 윌",LEFT(B2,4)="하드 진",LEFT(B2,4)="하드 검",LEFT(B2,4)="이지 루",LEFT(B2,5)="카오스 더",LEFT(B2,4)="하드 듄"),IFERROR(VLOOKUP(B2,'결정석 가격 정리(내림차순)'!$A$1:$B$99,2,0)/VLOOKUP(B2,'보스 파티원'!$A$1:$B$50,2,0),0),IFERROR(VLOOKUP(B2,'결정석 가격 정리(내림차순)'!$A$1:$B$99,2,0),0))</f>
        <v>2664500</v>
      </c>
      <c r="C19" s="6">
        <f>IF(OR(LEFT(C2,5)="카오스 블",LEFT(C2,5)="카오스 피",LEFT(C2,5)="카오스 반",LEFT(C2,5)="카오스 벨",LEFT(C2,5)="카오스 파",LEFT(C2,4)="노멀 스",LEFT(C2,4)="노멀 데",LEFT(C2,4)="노멀 루",LEFT(C2,4)="노멀 윌",LEFT(C2,4)="노멀 더",LEFT(C2,4)="노멀 듄",LEFT(C2,4)="하드 스",LEFT(C2,4)="하드 데",LEFT(C2,4)="하드 루",LEFT(C2,4)="하드 윌",LEFT(C2,4)="하드 진",LEFT(C2,4)="하드 검",LEFT(C2,4)="이지 루",LEFT(C2,5)="카오스 더",LEFT(C2,4)="하드 듄"),IFERROR(VLOOKUP(C2,'결정석 가격 정리(내림차순)'!$A$1:$B$99,2,0)/VLOOKUP(C2,'보스 파티원'!$A$1:$B$50,2,0),0),IFERROR(VLOOKUP(C2,'결정석 가격 정리(내림차순)'!$A$1:$B$99,2,0),0))</f>
        <v>2664500</v>
      </c>
      <c r="D19" s="6">
        <f>IF(OR(LEFT(D2,5)="카오스 블",LEFT(D2,5)="카오스 피",LEFT(D2,5)="카오스 반",LEFT(D2,5)="카오스 벨",LEFT(D2,5)="카오스 파",LEFT(D2,4)="노멀 스",LEFT(D2,4)="노멀 데",LEFT(D2,4)="노멀 루",LEFT(D2,4)="노멀 윌",LEFT(D2,4)="노멀 더",LEFT(D2,4)="노멀 듄",LEFT(D2,4)="하드 스",LEFT(D2,4)="하드 데",LEFT(D2,4)="하드 루",LEFT(D2,4)="하드 윌",LEFT(D2,4)="하드 진",LEFT(D2,4)="하드 검",LEFT(D2,4)="이지 루",LEFT(D2,5)="카오스 더",LEFT(D2,4)="하드 듄"),IFERROR(VLOOKUP(D2,'결정석 가격 정리(내림차순)'!$A$1:$B$99,2,0)/VLOOKUP(D2,'보스 파티원'!$A$1:$B$50,2,0),0),IFERROR(VLOOKUP(D2,'결정석 가격 정리(내림차순)'!$A$1:$B$99,2,0),0))</f>
        <v>21012500</v>
      </c>
      <c r="E19" s="6">
        <f>IF(OR(LEFT(E2,5)="카오스 블",LEFT(E2,5)="카오스 피",LEFT(E2,5)="카오스 반",LEFT(E2,5)="카오스 벨",LEFT(E2,5)="카오스 파",LEFT(E2,4)="노멀 스",LEFT(E2,4)="노멀 데",LEFT(E2,4)="노멀 루",LEFT(E2,4)="노멀 윌",LEFT(E2,4)="노멀 더",LEFT(E2,4)="노멀 듄",LEFT(E2,4)="하드 스",LEFT(E2,4)="하드 데",LEFT(E2,4)="하드 루",LEFT(E2,4)="하드 윌",LEFT(E2,4)="하드 진",LEFT(E2,4)="하드 검",LEFT(E2,4)="이지 루",LEFT(E2,5)="카오스 더",LEFT(E2,4)="하드 듄"),IFERROR(VLOOKUP(E2,'결정석 가격 정리(내림차순)'!$A$1:$B$99,2,0)/VLOOKUP(E2,'보스 파티원'!$A$1:$B$50,2,0),0),IFERROR(VLOOKUP(E2,'결정석 가격 정리(내림차순)'!$A$1:$B$99,2,0),0))</f>
        <v>2664500</v>
      </c>
      <c r="F19" s="6">
        <f>IF(OR(LEFT(F2,5)="카오스 블",LEFT(F2,5)="카오스 피",LEFT(F2,5)="카오스 반",LEFT(F2,5)="카오스 벨",LEFT(F2,5)="카오스 파",LEFT(F2,4)="노멀 스",LEFT(F2,4)="노멀 데",LEFT(F2,4)="노멀 루",LEFT(F2,4)="노멀 윌",LEFT(F2,4)="노멀 더",LEFT(F2,4)="노멀 듄",LEFT(F2,4)="하드 스",LEFT(F2,4)="하드 데",LEFT(F2,4)="하드 루",LEFT(F2,4)="하드 윌",LEFT(F2,4)="하드 진",LEFT(F2,4)="하드 검",LEFT(F2,4)="이지 루",LEFT(F2,5)="카오스 더",LEFT(F2,4)="하드 듄"),IFERROR(VLOOKUP(F2,'결정석 가격 정리(내림차순)'!$A$1:$B$99,2,0)/VLOOKUP(F2,'보스 파티원'!$A$1:$B$50,2,0),0),IFERROR(VLOOKUP(F2,'결정석 가격 정리(내림차순)'!$A$1:$B$99,2,0),0))</f>
        <v>2664500</v>
      </c>
      <c r="G19" s="6">
        <f>IF(OR(LEFT(G2,5)="카오스 블",LEFT(G2,5)="카오스 피",LEFT(G2,5)="카오스 반",LEFT(G2,5)="카오스 벨",LEFT(G2,5)="카오스 파",LEFT(G2,4)="노멀 스",LEFT(G2,4)="노멀 데",LEFT(G2,4)="노멀 루",LEFT(G2,4)="노멀 윌",LEFT(G2,4)="노멀 더",LEFT(G2,4)="노멀 듄",LEFT(G2,4)="하드 스",LEFT(G2,4)="하드 데",LEFT(G2,4)="하드 루",LEFT(G2,4)="하드 윌",LEFT(G2,4)="하드 진",LEFT(G2,4)="하드 검",LEFT(G2,4)="이지 루",LEFT(G2,5)="카오스 더",LEFT(G2,4)="하드 듄"),IFERROR(VLOOKUP(G2,'결정석 가격 정리(내림차순)'!$A$1:$B$99,2,0)/VLOOKUP(G2,'보스 파티원'!$A$1:$B$50,2,0),0),IFERROR(VLOOKUP(G2,'결정석 가격 정리(내림차순)'!$A$1:$B$99,2,0),0))</f>
        <v>2664500</v>
      </c>
      <c r="H19" s="6"/>
      <c r="I19" s="10"/>
      <c r="J19" s="11"/>
    </row>
    <row r="20" spans="1:10" x14ac:dyDescent="0.3">
      <c r="A20" s="6">
        <f>IF(OR(LEFT(A3,5)="카오스 블",LEFT(A3,5)="카오스 피",LEFT(A3,5)="카오스 반",LEFT(A3,5)="카오스 벨",LEFT(A3,5)="카오스 파",LEFT(A3,4)="노멀 스",LEFT(A3,4)="노멀 데",LEFT(A3,4)="노멀 루",LEFT(A3,4)="노멀 윌",LEFT(A3,4)="노멀 더",LEFT(A3,4)="노멀 듄",LEFT(A3,4)="하드 스",LEFT(A3,4)="하드 데",LEFT(A3,4)="하드 루",LEFT(A3,4)="하드 윌",LEFT(A3,4)="하드 진",LEFT(A3,4)="하드 검",LEFT(A3,4)="이지 루",LEFT(A3,5)="카오스 더",LEFT(A3,4)="하드 듄"),IFERROR(VLOOKUP(A3,'결정석 가격 정리(내림차순)'!$A$1:$B$99,2,0)/VLOOKUP(A3,'보스 파티원'!$A$1:$B$50,2,0),0),IFERROR(VLOOKUP(A3,'결정석 가격 정리(내림차순)'!$A$1:$B$99,2,0),0))</f>
        <v>16200000</v>
      </c>
      <c r="B20" s="6">
        <f>IF(OR(LEFT(B3,5)="카오스 블",LEFT(B3,5)="카오스 피",LEFT(B3,5)="카오스 반",LEFT(B3,5)="카오스 벨",LEFT(B3,5)="카오스 파",LEFT(B3,4)="노멀 스",LEFT(B3,4)="노멀 데",LEFT(B3,4)="노멀 루",LEFT(B3,4)="노멀 윌",LEFT(B3,4)="노멀 더",LEFT(B3,4)="노멀 듄",LEFT(B3,4)="하드 스",LEFT(B3,4)="하드 데",LEFT(B3,4)="하드 루",LEFT(B3,4)="하드 윌",LEFT(B3,4)="하드 진",LEFT(B3,4)="하드 검",LEFT(B3,4)="이지 루",LEFT(B3,5)="카오스 더",LEFT(B3,4)="하드 듄"),IFERROR(VLOOKUP(B3,'결정석 가격 정리(내림차순)'!$A$1:$B$99,2,0)/VLOOKUP(B3,'보스 파티원'!$A$1:$B$50,2,0),0),IFERROR(VLOOKUP(B3,'결정석 가격 정리(내림차순)'!$A$1:$B$99,2,0),0))</f>
        <v>2592000</v>
      </c>
      <c r="C20" s="6">
        <f>IF(OR(LEFT(C3,5)="카오스 블",LEFT(C3,5)="카오스 피",LEFT(C3,5)="카오스 반",LEFT(C3,5)="카오스 벨",LEFT(C3,5)="카오스 파",LEFT(C3,4)="노멀 스",LEFT(C3,4)="노멀 데",LEFT(C3,4)="노멀 루",LEFT(C3,4)="노멀 윌",LEFT(C3,4)="노멀 더",LEFT(C3,4)="노멀 듄",LEFT(C3,4)="하드 스",LEFT(C3,4)="하드 데",LEFT(C3,4)="하드 루",LEFT(C3,4)="하드 윌",LEFT(C3,4)="하드 진",LEFT(C3,4)="하드 검",LEFT(C3,4)="이지 루",LEFT(C3,5)="카오스 더",LEFT(C3,4)="하드 듄"),IFERROR(VLOOKUP(C3,'결정석 가격 정리(내림차순)'!$A$1:$B$99,2,0)/VLOOKUP(C3,'보스 파티원'!$A$1:$B$50,2,0),0),IFERROR(VLOOKUP(C3,'결정석 가격 정리(내림차순)'!$A$1:$B$99,2,0),0))</f>
        <v>2592000</v>
      </c>
      <c r="D20" s="6">
        <f>IF(OR(LEFT(D3,5)="카오스 블",LEFT(D3,5)="카오스 피",LEFT(D3,5)="카오스 반",LEFT(D3,5)="카오스 벨",LEFT(D3,5)="카오스 파",LEFT(D3,4)="노멀 스",LEFT(D3,4)="노멀 데",LEFT(D3,4)="노멀 루",LEFT(D3,4)="노멀 윌",LEFT(D3,4)="노멀 더",LEFT(D3,4)="노멀 듄",LEFT(D3,4)="하드 스",LEFT(D3,4)="하드 데",LEFT(D3,4)="하드 루",LEFT(D3,4)="하드 윌",LEFT(D3,4)="하드 진",LEFT(D3,4)="하드 검",LEFT(D3,4)="이지 루",LEFT(D3,5)="카오스 더",LEFT(D3,4)="하드 듄"),IFERROR(VLOOKUP(D3,'결정석 가격 정리(내림차순)'!$A$1:$B$99,2,0)/VLOOKUP(D3,'보스 파티원'!$A$1:$B$50,2,0),0),IFERROR(VLOOKUP(D3,'결정석 가격 정리(내림차순)'!$A$1:$B$99,2,0),0))</f>
        <v>19012500</v>
      </c>
      <c r="E20" s="6">
        <f>IF(OR(LEFT(E3,5)="카오스 블",LEFT(E3,5)="카오스 피",LEFT(E3,5)="카오스 반",LEFT(E3,5)="카오스 벨",LEFT(E3,5)="카오스 파",LEFT(E3,4)="노멀 스",LEFT(E3,4)="노멀 데",LEFT(E3,4)="노멀 루",LEFT(E3,4)="노멀 윌",LEFT(E3,4)="노멀 더",LEFT(E3,4)="노멀 듄",LEFT(E3,4)="하드 스",LEFT(E3,4)="하드 데",LEFT(E3,4)="하드 루",LEFT(E3,4)="하드 윌",LEFT(E3,4)="하드 진",LEFT(E3,4)="하드 검",LEFT(E3,4)="이지 루",LEFT(E3,5)="카오스 더",LEFT(E3,4)="하드 듄"),IFERROR(VLOOKUP(E3,'결정석 가격 정리(내림차순)'!$A$1:$B$99,2,0)/VLOOKUP(E3,'보스 파티원'!$A$1:$B$50,2,0),0),IFERROR(VLOOKUP(E3,'결정석 가격 정리(내림차순)'!$A$1:$B$99,2,0),0))</f>
        <v>2592000</v>
      </c>
      <c r="F20" s="6">
        <f>IF(OR(LEFT(F3,5)="카오스 블",LEFT(F3,5)="카오스 피",LEFT(F3,5)="카오스 반",LEFT(F3,5)="카오스 벨",LEFT(F3,5)="카오스 파",LEFT(F3,4)="노멀 스",LEFT(F3,4)="노멀 데",LEFT(F3,4)="노멀 루",LEFT(F3,4)="노멀 윌",LEFT(F3,4)="노멀 더",LEFT(F3,4)="노멀 듄",LEFT(F3,4)="하드 스",LEFT(F3,4)="하드 데",LEFT(F3,4)="하드 루",LEFT(F3,4)="하드 윌",LEFT(F3,4)="하드 진",LEFT(F3,4)="하드 검",LEFT(F3,4)="이지 루",LEFT(F3,5)="카오스 더",LEFT(F3,4)="하드 듄"),IFERROR(VLOOKUP(F3,'결정석 가격 정리(내림차순)'!$A$1:$B$99,2,0)/VLOOKUP(F3,'보스 파티원'!$A$1:$B$50,2,0),0),IFERROR(VLOOKUP(F3,'결정석 가격 정리(내림차순)'!$A$1:$B$99,2,0),0))</f>
        <v>2592000</v>
      </c>
      <c r="G20" s="6">
        <f>IF(OR(LEFT(G3,5)="카오스 블",LEFT(G3,5)="카오스 피",LEFT(G3,5)="카오스 반",LEFT(G3,5)="카오스 벨",LEFT(G3,5)="카오스 파",LEFT(G3,4)="노멀 스",LEFT(G3,4)="노멀 데",LEFT(G3,4)="노멀 루",LEFT(G3,4)="노멀 윌",LEFT(G3,4)="노멀 더",LEFT(G3,4)="노멀 듄",LEFT(G3,4)="하드 스",LEFT(G3,4)="하드 데",LEFT(G3,4)="하드 루",LEFT(G3,4)="하드 윌",LEFT(G3,4)="하드 진",LEFT(G3,4)="하드 검",LEFT(G3,4)="이지 루",LEFT(G3,5)="카오스 더",LEFT(G3,4)="하드 듄"),IFERROR(VLOOKUP(G3,'결정석 가격 정리(내림차순)'!$A$1:$B$99,2,0)/VLOOKUP(G3,'보스 파티원'!$A$1:$B$50,2,0),0),IFERROR(VLOOKUP(G3,'결정석 가격 정리(내림차순)'!$A$1:$B$99,2,0),0))</f>
        <v>2592000</v>
      </c>
      <c r="H20" s="6"/>
      <c r="I20" s="10"/>
      <c r="J20" s="11"/>
    </row>
    <row r="21" spans="1:10" x14ac:dyDescent="0.3">
      <c r="A21" s="6">
        <f>IF(OR(LEFT(A4,5)="카오스 블",LEFT(A4,5)="카오스 피",LEFT(A4,5)="카오스 반",LEFT(A4,5)="카오스 벨",LEFT(A4,5)="카오스 파",LEFT(A4,4)="노멀 스",LEFT(A4,4)="노멀 데",LEFT(A4,4)="노멀 루",LEFT(A4,4)="노멀 윌",LEFT(A4,4)="노멀 더",LEFT(A4,4)="노멀 듄",LEFT(A4,4)="하드 스",LEFT(A4,4)="하드 데",LEFT(A4,4)="하드 루",LEFT(A4,4)="하드 윌",LEFT(A4,4)="하드 진",LEFT(A4,4)="하드 검",LEFT(A4,4)="이지 루",LEFT(A4,5)="카오스 더",LEFT(A4,4)="하드 듄"),IFERROR(VLOOKUP(A4,'결정석 가격 정리(내림차순)'!$A$1:$B$99,2,0)/VLOOKUP(A4,'보스 파티원'!$A$1:$B$50,2,0),0),IFERROR(VLOOKUP(A4,'결정석 가격 정리(내림차순)'!$A$1:$B$99,2,0),0))</f>
        <v>2664500</v>
      </c>
      <c r="B21" s="6">
        <f>IF(OR(LEFT(B4,5)="카오스 블",LEFT(B4,5)="카오스 피",LEFT(B4,5)="카오스 반",LEFT(B4,5)="카오스 벨",LEFT(B4,5)="카오스 파",LEFT(B4,4)="노멀 스",LEFT(B4,4)="노멀 데",LEFT(B4,4)="노멀 루",LEFT(B4,4)="노멀 윌",LEFT(B4,4)="노멀 더",LEFT(B4,4)="노멀 듄",LEFT(B4,4)="하드 스",LEFT(B4,4)="하드 데",LEFT(B4,4)="하드 루",LEFT(B4,4)="하드 윌",LEFT(B4,4)="하드 진",LEFT(B4,4)="하드 검",LEFT(B4,4)="이지 루",LEFT(B4,5)="카오스 더",LEFT(B4,4)="하드 듄"),IFERROR(VLOOKUP(B4,'결정석 가격 정리(내림차순)'!$A$1:$B$99,2,0)/VLOOKUP(B4,'보스 파티원'!$A$1:$B$50,2,0),0),IFERROR(VLOOKUP(B4,'결정석 가격 정리(내림차순)'!$A$1:$B$99,2,0),0))</f>
        <v>2520500</v>
      </c>
      <c r="C21" s="6">
        <f>IF(OR(LEFT(C4,5)="카오스 블",LEFT(C4,5)="카오스 피",LEFT(C4,5)="카오스 반",LEFT(C4,5)="카오스 벨",LEFT(C4,5)="카오스 파",LEFT(C4,4)="노멀 스",LEFT(C4,4)="노멀 데",LEFT(C4,4)="노멀 루",LEFT(C4,4)="노멀 윌",LEFT(C4,4)="노멀 더",LEFT(C4,4)="노멀 듄",LEFT(C4,4)="하드 스",LEFT(C4,4)="하드 데",LEFT(C4,4)="하드 루",LEFT(C4,4)="하드 윌",LEFT(C4,4)="하드 진",LEFT(C4,4)="하드 검",LEFT(C4,4)="이지 루",LEFT(C4,5)="카오스 더",LEFT(C4,4)="하드 듄"),IFERROR(VLOOKUP(C4,'결정석 가격 정리(내림차순)'!$A$1:$B$99,2,0)/VLOOKUP(C4,'보스 파티원'!$A$1:$B$50,2,0),0),IFERROR(VLOOKUP(C4,'결정석 가격 정리(내림차순)'!$A$1:$B$99,2,0),0))</f>
        <v>2520500</v>
      </c>
      <c r="D21" s="6">
        <f>IF(OR(LEFT(D4,5)="카오스 블",LEFT(D4,5)="카오스 피",LEFT(D4,5)="카오스 반",LEFT(D4,5)="카오스 벨",LEFT(D4,5)="카오스 파",LEFT(D4,4)="노멀 스",LEFT(D4,4)="노멀 데",LEFT(D4,4)="노멀 루",LEFT(D4,4)="노멀 윌",LEFT(D4,4)="노멀 더",LEFT(D4,4)="노멀 듄",LEFT(D4,4)="하드 스",LEFT(D4,4)="하드 데",LEFT(D4,4)="하드 루",LEFT(D4,4)="하드 윌",LEFT(D4,4)="하드 진",LEFT(D4,4)="하드 검",LEFT(D4,4)="이지 루",LEFT(D4,5)="카오스 더",LEFT(D4,4)="하드 듄"),IFERROR(VLOOKUP(D4,'결정석 가격 정리(내림차순)'!$A$1:$B$99,2,0)/VLOOKUP(D4,'보스 파티원'!$A$1:$B$50,2,0),0),IFERROR(VLOOKUP(D4,'결정석 가격 정리(내림차순)'!$A$1:$B$99,2,0),0))</f>
        <v>16200000</v>
      </c>
      <c r="E21" s="6">
        <f>IF(OR(LEFT(E4,5)="카오스 블",LEFT(E4,5)="카오스 피",LEFT(E4,5)="카오스 반",LEFT(E4,5)="카오스 벨",LEFT(E4,5)="카오스 파",LEFT(E4,4)="노멀 스",LEFT(E4,4)="노멀 데",LEFT(E4,4)="노멀 루",LEFT(E4,4)="노멀 윌",LEFT(E4,4)="노멀 더",LEFT(E4,4)="노멀 듄",LEFT(E4,4)="하드 스",LEFT(E4,4)="하드 데",LEFT(E4,4)="하드 루",LEFT(E4,4)="하드 윌",LEFT(E4,4)="하드 진",LEFT(E4,4)="하드 검",LEFT(E4,4)="이지 루",LEFT(E4,5)="카오스 더",LEFT(E4,4)="하드 듄"),IFERROR(VLOOKUP(E4,'결정석 가격 정리(내림차순)'!$A$1:$B$99,2,0)/VLOOKUP(E4,'보스 파티원'!$A$1:$B$50,2,0),0),IFERROR(VLOOKUP(E4,'결정석 가격 정리(내림차순)'!$A$1:$B$99,2,0),0))</f>
        <v>2520500</v>
      </c>
      <c r="F21" s="6">
        <f>IF(OR(LEFT(F4,5)="카오스 블",LEFT(F4,5)="카오스 피",LEFT(F4,5)="카오스 반",LEFT(F4,5)="카오스 벨",LEFT(F4,5)="카오스 파",LEFT(F4,4)="노멀 스",LEFT(F4,4)="노멀 데",LEFT(F4,4)="노멀 루",LEFT(F4,4)="노멀 윌",LEFT(F4,4)="노멀 더",LEFT(F4,4)="노멀 듄",LEFT(F4,4)="하드 스",LEFT(F4,4)="하드 데",LEFT(F4,4)="하드 루",LEFT(F4,4)="하드 윌",LEFT(F4,4)="하드 진",LEFT(F4,4)="하드 검",LEFT(F4,4)="이지 루",LEFT(F4,5)="카오스 더",LEFT(F4,4)="하드 듄"),IFERROR(VLOOKUP(F4,'결정석 가격 정리(내림차순)'!$A$1:$B$99,2,0)/VLOOKUP(F4,'보스 파티원'!$A$1:$B$50,2,0),0),IFERROR(VLOOKUP(F4,'결정석 가격 정리(내림차순)'!$A$1:$B$99,2,0),0))</f>
        <v>2520500</v>
      </c>
      <c r="G21" s="6">
        <f>IF(OR(LEFT(G4,5)="카오스 블",LEFT(G4,5)="카오스 피",LEFT(G4,5)="카오스 반",LEFT(G4,5)="카오스 벨",LEFT(G4,5)="카오스 파",LEFT(G4,4)="노멀 스",LEFT(G4,4)="노멀 데",LEFT(G4,4)="노멀 루",LEFT(G4,4)="노멀 윌",LEFT(G4,4)="노멀 더",LEFT(G4,4)="노멀 듄",LEFT(G4,4)="하드 스",LEFT(G4,4)="하드 데",LEFT(G4,4)="하드 루",LEFT(G4,4)="하드 윌",LEFT(G4,4)="하드 진",LEFT(G4,4)="하드 검",LEFT(G4,4)="이지 루",LEFT(G4,5)="카오스 더",LEFT(G4,4)="하드 듄"),IFERROR(VLOOKUP(G4,'결정석 가격 정리(내림차순)'!$A$1:$B$99,2,0)/VLOOKUP(G4,'보스 파티원'!$A$1:$B$50,2,0),0),IFERROR(VLOOKUP(G4,'결정석 가격 정리(내림차순)'!$A$1:$B$99,2,0),0))</f>
        <v>2520500</v>
      </c>
      <c r="H21" s="6"/>
      <c r="I21" s="10"/>
      <c r="J21" s="11"/>
    </row>
    <row r="22" spans="1:10" x14ac:dyDescent="0.3">
      <c r="A22" s="6">
        <f>IF(OR(LEFT(A5,5)="카오스 블",LEFT(A5,5)="카오스 피",LEFT(A5,5)="카오스 반",LEFT(A5,5)="카오스 벨",LEFT(A5,5)="카오스 파",LEFT(A5,4)="노멀 스",LEFT(A5,4)="노멀 데",LEFT(A5,4)="노멀 루",LEFT(A5,4)="노멀 윌",LEFT(A5,4)="노멀 더",LEFT(A5,4)="노멀 듄",LEFT(A5,4)="하드 스",LEFT(A5,4)="하드 데",LEFT(A5,4)="하드 루",LEFT(A5,4)="하드 윌",LEFT(A5,4)="하드 진",LEFT(A5,4)="하드 검",LEFT(A5,4)="이지 루",LEFT(A5,5)="카오스 더",LEFT(A5,4)="하드 듄"),IFERROR(VLOOKUP(A5,'결정석 가격 정리(내림차순)'!$A$1:$B$99,2,0)/VLOOKUP(A5,'보스 파티원'!$A$1:$B$50,2,0),0),IFERROR(VLOOKUP(A5,'결정석 가격 정리(내림차순)'!$A$1:$B$99,2,0),0))</f>
        <v>2592000</v>
      </c>
      <c r="B22" s="6">
        <f>IF(OR(LEFT(B5,5)="카오스 블",LEFT(B5,5)="카오스 피",LEFT(B5,5)="카오스 반",LEFT(B5,5)="카오스 벨",LEFT(B5,5)="카오스 파",LEFT(B5,4)="노멀 스",LEFT(B5,4)="노멀 데",LEFT(B5,4)="노멀 루",LEFT(B5,4)="노멀 윌",LEFT(B5,4)="노멀 더",LEFT(B5,4)="노멀 듄",LEFT(B5,4)="하드 스",LEFT(B5,4)="하드 데",LEFT(B5,4)="하드 루",LEFT(B5,4)="하드 윌",LEFT(B5,4)="하드 진",LEFT(B5,4)="하드 검",LEFT(B5,4)="이지 루",LEFT(B5,5)="카오스 더",LEFT(B5,4)="하드 듄"),IFERROR(VLOOKUP(B5,'결정석 가격 정리(내림차순)'!$A$1:$B$99,2,0)/VLOOKUP(B5,'보스 파티원'!$A$1:$B$50,2,0),0),IFERROR(VLOOKUP(B5,'결정석 가격 정리(내림차순)'!$A$1:$B$99,2,0),0))</f>
        <v>2450000</v>
      </c>
      <c r="C22" s="6">
        <f>IF(OR(LEFT(C5,5)="카오스 블",LEFT(C5,5)="카오스 피",LEFT(C5,5)="카오스 반",LEFT(C5,5)="카오스 벨",LEFT(C5,5)="카오스 파",LEFT(C5,4)="노멀 스",LEFT(C5,4)="노멀 데",LEFT(C5,4)="노멀 루",LEFT(C5,4)="노멀 윌",LEFT(C5,4)="노멀 더",LEFT(C5,4)="노멀 듄",LEFT(C5,4)="하드 스",LEFT(C5,4)="하드 데",LEFT(C5,4)="하드 루",LEFT(C5,4)="하드 윌",LEFT(C5,4)="하드 진",LEFT(C5,4)="하드 검",LEFT(C5,4)="이지 루",LEFT(C5,5)="카오스 더",LEFT(C5,4)="하드 듄"),IFERROR(VLOOKUP(C5,'결정석 가격 정리(내림차순)'!$A$1:$B$99,2,0)/VLOOKUP(C5,'보스 파티원'!$A$1:$B$50,2,0),0),IFERROR(VLOOKUP(C5,'결정석 가격 정리(내림차순)'!$A$1:$B$99,2,0),0))</f>
        <v>2450000</v>
      </c>
      <c r="D22" s="6">
        <f>IF(OR(LEFT(D5,5)="카오스 블",LEFT(D5,5)="카오스 피",LEFT(D5,5)="카오스 반",LEFT(D5,5)="카오스 벨",LEFT(D5,5)="카오스 파",LEFT(D5,4)="노멀 스",LEFT(D5,4)="노멀 데",LEFT(D5,4)="노멀 루",LEFT(D5,4)="노멀 윌",LEFT(D5,4)="노멀 더",LEFT(D5,4)="노멀 듄",LEFT(D5,4)="하드 스",LEFT(D5,4)="하드 데",LEFT(D5,4)="하드 루",LEFT(D5,4)="하드 윌",LEFT(D5,4)="하드 진",LEFT(D5,4)="하드 검",LEFT(D5,4)="이지 루",LEFT(D5,5)="카오스 더",LEFT(D5,4)="하드 듄"),IFERROR(VLOOKUP(D5,'결정석 가격 정리(내림차순)'!$A$1:$B$99,2,0)/VLOOKUP(D5,'보스 파티원'!$A$1:$B$50,2,0),0),IFERROR(VLOOKUP(D5,'결정석 가격 정리(내림차순)'!$A$1:$B$99,2,0),0))</f>
        <v>16200000</v>
      </c>
      <c r="E22" s="6">
        <f>IF(OR(LEFT(E5,5)="카오스 블",LEFT(E5,5)="카오스 피",LEFT(E5,5)="카오스 반",LEFT(E5,5)="카오스 벨",LEFT(E5,5)="카오스 파",LEFT(E5,4)="노멀 스",LEFT(E5,4)="노멀 데",LEFT(E5,4)="노멀 루",LEFT(E5,4)="노멀 윌",LEFT(E5,4)="노멀 더",LEFT(E5,4)="노멀 듄",LEFT(E5,4)="하드 스",LEFT(E5,4)="하드 데",LEFT(E5,4)="하드 루",LEFT(E5,4)="하드 윌",LEFT(E5,4)="하드 진",LEFT(E5,4)="하드 검",LEFT(E5,4)="이지 루",LEFT(E5,5)="카오스 더",LEFT(E5,4)="하드 듄"),IFERROR(VLOOKUP(E5,'결정석 가격 정리(내림차순)'!$A$1:$B$99,2,0)/VLOOKUP(E5,'보스 파티원'!$A$1:$B$50,2,0),0),IFERROR(VLOOKUP(E5,'결정석 가격 정리(내림차순)'!$A$1:$B$99,2,0),0))</f>
        <v>2450000</v>
      </c>
      <c r="F22" s="6">
        <f>IF(OR(LEFT(F5,5)="카오스 블",LEFT(F5,5)="카오스 피",LEFT(F5,5)="카오스 반",LEFT(F5,5)="카오스 벨",LEFT(F5,5)="카오스 파",LEFT(F5,4)="노멀 스",LEFT(F5,4)="노멀 데",LEFT(F5,4)="노멀 루",LEFT(F5,4)="노멀 윌",LEFT(F5,4)="노멀 더",LEFT(F5,4)="노멀 듄",LEFT(F5,4)="하드 스",LEFT(F5,4)="하드 데",LEFT(F5,4)="하드 루",LEFT(F5,4)="하드 윌",LEFT(F5,4)="하드 진",LEFT(F5,4)="하드 검",LEFT(F5,4)="이지 루",LEFT(F5,5)="카오스 더",LEFT(F5,4)="하드 듄"),IFERROR(VLOOKUP(F5,'결정석 가격 정리(내림차순)'!$A$1:$B$99,2,0)/VLOOKUP(F5,'보스 파티원'!$A$1:$B$50,2,0),0),IFERROR(VLOOKUP(F5,'결정석 가격 정리(내림차순)'!$A$1:$B$99,2,0),0))</f>
        <v>2450000</v>
      </c>
      <c r="G22" s="6">
        <f>IF(OR(LEFT(G5,5)="카오스 블",LEFT(G5,5)="카오스 피",LEFT(G5,5)="카오스 반",LEFT(G5,5)="카오스 벨",LEFT(G5,5)="카오스 파",LEFT(G5,4)="노멀 스",LEFT(G5,4)="노멀 데",LEFT(G5,4)="노멀 루",LEFT(G5,4)="노멀 윌",LEFT(G5,4)="노멀 더",LEFT(G5,4)="노멀 듄",LEFT(G5,4)="하드 스",LEFT(G5,4)="하드 데",LEFT(G5,4)="하드 루",LEFT(G5,4)="하드 윌",LEFT(G5,4)="하드 진",LEFT(G5,4)="하드 검",LEFT(G5,4)="이지 루",LEFT(G5,5)="카오스 더",LEFT(G5,4)="하드 듄"),IFERROR(VLOOKUP(G5,'결정석 가격 정리(내림차순)'!$A$1:$B$99,2,0)/VLOOKUP(G5,'보스 파티원'!$A$1:$B$50,2,0),0),IFERROR(VLOOKUP(G5,'결정석 가격 정리(내림차순)'!$A$1:$B$99,2,0),0))</f>
        <v>2450000</v>
      </c>
      <c r="H22" s="6"/>
      <c r="I22" s="11"/>
      <c r="J22" s="11"/>
    </row>
    <row r="23" spans="1:10" x14ac:dyDescent="0.3">
      <c r="A23" s="6">
        <f>IF(OR(LEFT(A6,5)="카오스 블",LEFT(A6,5)="카오스 피",LEFT(A6,5)="카오스 반",LEFT(A6,5)="카오스 벨",LEFT(A6,5)="카오스 파",LEFT(A6,4)="노멀 스",LEFT(A6,4)="노멀 데",LEFT(A6,4)="노멀 루",LEFT(A6,4)="노멀 윌",LEFT(A6,4)="노멀 더",LEFT(A6,4)="노멀 듄",LEFT(A6,4)="하드 스",LEFT(A6,4)="하드 데",LEFT(A6,4)="하드 루",LEFT(A6,4)="하드 윌",LEFT(A6,4)="하드 진",LEFT(A6,4)="하드 검",LEFT(A6,4)="이지 루",LEFT(A6,5)="카오스 더",LEFT(A6,4)="하드 듄"),IFERROR(VLOOKUP(A6,'결정석 가격 정리(내림차순)'!$A$1:$B$99,2,0)/VLOOKUP(A6,'보스 파티원'!$A$1:$B$50,2,0),0),IFERROR(VLOOKUP(A6,'결정석 가격 정리(내림차순)'!$A$1:$B$99,2,0),0))</f>
        <v>2520500</v>
      </c>
      <c r="B23" s="6">
        <f>IF(OR(LEFT(B6,5)="카오스 블",LEFT(B6,5)="카오스 피",LEFT(B6,5)="카오스 반",LEFT(B6,5)="카오스 벨",LEFT(B6,5)="카오스 파",LEFT(B6,4)="노멀 스",LEFT(B6,4)="노멀 데",LEFT(B6,4)="노멀 루",LEFT(B6,4)="노멀 윌",LEFT(B6,4)="노멀 더",LEFT(B6,4)="노멀 듄",LEFT(B6,4)="하드 스",LEFT(B6,4)="하드 데",LEFT(B6,4)="하드 루",LEFT(B6,4)="하드 윌",LEFT(B6,4)="하드 진",LEFT(B6,4)="하드 검",LEFT(B6,4)="이지 루",LEFT(B6,5)="카오스 더",LEFT(B6,4)="하드 듄"),IFERROR(VLOOKUP(B6,'결정석 가격 정리(내림차순)'!$A$1:$B$99,2,0)/VLOOKUP(B6,'보스 파티원'!$A$1:$B$50,2,0),0),IFERROR(VLOOKUP(B6,'결정석 가격 정리(내림차순)'!$A$1:$B$99,2,0),0))</f>
        <v>1404500</v>
      </c>
      <c r="C23" s="6">
        <f>IF(OR(LEFT(C6,5)="카오스 블",LEFT(C6,5)="카오스 피",LEFT(C6,5)="카오스 반",LEFT(C6,5)="카오스 벨",LEFT(C6,5)="카오스 파",LEFT(C6,4)="노멀 스",LEFT(C6,4)="노멀 데",LEFT(C6,4)="노멀 루",LEFT(C6,4)="노멀 윌",LEFT(C6,4)="노멀 더",LEFT(C6,4)="노멀 듄",LEFT(C6,4)="하드 스",LEFT(C6,4)="하드 데",LEFT(C6,4)="하드 루",LEFT(C6,4)="하드 윌",LEFT(C6,4)="하드 진",LEFT(C6,4)="하드 검",LEFT(C6,4)="이지 루",LEFT(C6,5)="카오스 더",LEFT(C6,4)="하드 듄"),IFERROR(VLOOKUP(C6,'결정석 가격 정리(내림차순)'!$A$1:$B$99,2,0)/VLOOKUP(C6,'보스 파티원'!$A$1:$B$50,2,0),0),IFERROR(VLOOKUP(C6,'결정석 가격 정리(내림차순)'!$A$1:$B$99,2,0),0))</f>
        <v>1404500</v>
      </c>
      <c r="D23" s="6">
        <f>IF(OR(LEFT(D6,5)="카오스 블",LEFT(D6,5)="카오스 피",LEFT(D6,5)="카오스 반",LEFT(D6,5)="카오스 벨",LEFT(D6,5)="카오스 파",LEFT(D6,4)="노멀 스",LEFT(D6,4)="노멀 데",LEFT(D6,4)="노멀 루",LEFT(D6,4)="노멀 윌",LEFT(D6,4)="노멀 더",LEFT(D6,4)="노멀 듄",LEFT(D6,4)="하드 스",LEFT(D6,4)="하드 데",LEFT(D6,4)="하드 루",LEFT(D6,4)="하드 윌",LEFT(D6,4)="하드 진",LEFT(D6,4)="하드 검",LEFT(D6,4)="이지 루",LEFT(D6,5)="카오스 더",LEFT(D6,4)="하드 듄"),IFERROR(VLOOKUP(D6,'결정석 가격 정리(내림차순)'!$A$1:$B$99,2,0)/VLOOKUP(D6,'보스 파티원'!$A$1:$B$50,2,0),0),IFERROR(VLOOKUP(D6,'결정석 가격 정리(내림차순)'!$A$1:$B$99,2,0),0))</f>
        <v>16200000</v>
      </c>
      <c r="E23" s="6">
        <f>IF(OR(LEFT(E6,5)="카오스 블",LEFT(E6,5)="카오스 피",LEFT(E6,5)="카오스 반",LEFT(E6,5)="카오스 벨",LEFT(E6,5)="카오스 파",LEFT(E6,4)="노멀 스",LEFT(E6,4)="노멀 데",LEFT(E6,4)="노멀 루",LEFT(E6,4)="노멀 윌",LEFT(E6,4)="노멀 더",LEFT(E6,4)="노멀 듄",LEFT(E6,4)="하드 스",LEFT(E6,4)="하드 데",LEFT(E6,4)="하드 루",LEFT(E6,4)="하드 윌",LEFT(E6,4)="하드 진",LEFT(E6,4)="하드 검",LEFT(E6,4)="이지 루",LEFT(E6,5)="카오스 더",LEFT(E6,4)="하드 듄"),IFERROR(VLOOKUP(E6,'결정석 가격 정리(내림차순)'!$A$1:$B$99,2,0)/VLOOKUP(E6,'보스 파티원'!$A$1:$B$50,2,0),0),IFERROR(VLOOKUP(E6,'결정석 가격 정리(내림차순)'!$A$1:$B$99,2,0),0))</f>
        <v>1404500</v>
      </c>
      <c r="F23" s="6">
        <f>IF(OR(LEFT(F6,5)="카오스 블",LEFT(F6,5)="카오스 피",LEFT(F6,5)="카오스 반",LEFT(F6,5)="카오스 벨",LEFT(F6,5)="카오스 파",LEFT(F6,4)="노멀 스",LEFT(F6,4)="노멀 데",LEFT(F6,4)="노멀 루",LEFT(F6,4)="노멀 윌",LEFT(F6,4)="노멀 더",LEFT(F6,4)="노멀 듄",LEFT(F6,4)="하드 스",LEFT(F6,4)="하드 데",LEFT(F6,4)="하드 루",LEFT(F6,4)="하드 윌",LEFT(F6,4)="하드 진",LEFT(F6,4)="하드 검",LEFT(F6,4)="이지 루",LEFT(F6,5)="카오스 더",LEFT(F6,4)="하드 듄"),IFERROR(VLOOKUP(F6,'결정석 가격 정리(내림차순)'!$A$1:$B$99,2,0)/VLOOKUP(F6,'보스 파티원'!$A$1:$B$50,2,0),0),IFERROR(VLOOKUP(F6,'결정석 가격 정리(내림차순)'!$A$1:$B$99,2,0),0))</f>
        <v>1404500</v>
      </c>
      <c r="G23" s="6">
        <f>IF(OR(LEFT(G6,5)="카오스 블",LEFT(G6,5)="카오스 피",LEFT(G6,5)="카오스 반",LEFT(G6,5)="카오스 벨",LEFT(G6,5)="카오스 파",LEFT(G6,4)="노멀 스",LEFT(G6,4)="노멀 데",LEFT(G6,4)="노멀 루",LEFT(G6,4)="노멀 윌",LEFT(G6,4)="노멀 더",LEFT(G6,4)="노멀 듄",LEFT(G6,4)="하드 스",LEFT(G6,4)="하드 데",LEFT(G6,4)="하드 루",LEFT(G6,4)="하드 윌",LEFT(G6,4)="하드 진",LEFT(G6,4)="하드 검",LEFT(G6,4)="이지 루",LEFT(G6,5)="카오스 더",LEFT(G6,4)="하드 듄"),IFERROR(VLOOKUP(G6,'결정석 가격 정리(내림차순)'!$A$1:$B$99,2,0)/VLOOKUP(G6,'보스 파티원'!$A$1:$B$50,2,0),0),IFERROR(VLOOKUP(G6,'결정석 가격 정리(내림차순)'!$A$1:$B$99,2,0),0))</f>
        <v>1404500</v>
      </c>
      <c r="H23" s="6"/>
      <c r="I23" s="11"/>
      <c r="J23" s="11"/>
    </row>
    <row r="24" spans="1:10" x14ac:dyDescent="0.3">
      <c r="A24" s="6">
        <f>IF(OR(LEFT(A7,5)="카오스 블",LEFT(A7,5)="카오스 피",LEFT(A7,5)="카오스 반",LEFT(A7,5)="카오스 벨",LEFT(A7,5)="카오스 파",LEFT(A7,4)="노멀 스",LEFT(A7,4)="노멀 데",LEFT(A7,4)="노멀 루",LEFT(A7,4)="노멀 윌",LEFT(A7,4)="노멀 더",LEFT(A7,4)="노멀 듄",LEFT(A7,4)="하드 스",LEFT(A7,4)="하드 데",LEFT(A7,4)="하드 루",LEFT(A7,4)="하드 윌",LEFT(A7,4)="하드 진",LEFT(A7,4)="하드 검",LEFT(A7,4)="이지 루",LEFT(A7,5)="카오스 더",LEFT(A7,4)="하드 듄"),IFERROR(VLOOKUP(A7,'결정석 가격 정리(내림차순)'!$A$1:$B$99,2,0)/VLOOKUP(A7,'보스 파티원'!$A$1:$B$50,2,0),0),IFERROR(VLOOKUP(A7,'결정석 가격 정리(내림차순)'!$A$1:$B$99,2,0),0))</f>
        <v>2450000</v>
      </c>
      <c r="B24" s="6">
        <f>IF(OR(LEFT(B7,5)="카오스 블",LEFT(B7,5)="카오스 피",LEFT(B7,5)="카오스 반",LEFT(B7,5)="카오스 벨",LEFT(B7,5)="카오스 파",LEFT(B7,4)="노멀 스",LEFT(B7,4)="노멀 데",LEFT(B7,4)="노멀 루",LEFT(B7,4)="노멀 윌",LEFT(B7,4)="노멀 더",LEFT(B7,4)="노멀 듄",LEFT(B7,4)="하드 스",LEFT(B7,4)="하드 데",LEFT(B7,4)="하드 루",LEFT(B7,4)="하드 윌",LEFT(B7,4)="하드 진",LEFT(B7,4)="하드 검",LEFT(B7,4)="이지 루",LEFT(B7,5)="카오스 더",LEFT(B7,4)="하드 듄"),IFERROR(VLOOKUP(B7,'결정석 가격 정리(내림차순)'!$A$1:$B$99,2,0)/VLOOKUP(B7,'보스 파티원'!$A$1:$B$50,2,0),0),IFERROR(VLOOKUP(B7,'결정석 가격 정리(내림차순)'!$A$1:$B$99,2,0),0))</f>
        <v>1352000</v>
      </c>
      <c r="C24" s="6">
        <f>IF(OR(LEFT(C7,5)="카오스 블",LEFT(C7,5)="카오스 피",LEFT(C7,5)="카오스 반",LEFT(C7,5)="카오스 벨",LEFT(C7,5)="카오스 파",LEFT(C7,4)="노멀 스",LEFT(C7,4)="노멀 데",LEFT(C7,4)="노멀 루",LEFT(C7,4)="노멀 윌",LEFT(C7,4)="노멀 더",LEFT(C7,4)="노멀 듄",LEFT(C7,4)="하드 스",LEFT(C7,4)="하드 데",LEFT(C7,4)="하드 루",LEFT(C7,4)="하드 윌",LEFT(C7,4)="하드 진",LEFT(C7,4)="하드 검",LEFT(C7,4)="이지 루",LEFT(C7,5)="카오스 더",LEFT(C7,4)="하드 듄"),IFERROR(VLOOKUP(C7,'결정석 가격 정리(내림차순)'!$A$1:$B$99,2,0)/VLOOKUP(C7,'보스 파티원'!$A$1:$B$50,2,0),0),IFERROR(VLOOKUP(C7,'결정석 가격 정리(내림차순)'!$A$1:$B$99,2,0),0))</f>
        <v>1352000</v>
      </c>
      <c r="D24" s="6">
        <f>IF(OR(LEFT(D7,5)="카오스 블",LEFT(D7,5)="카오스 피",LEFT(D7,5)="카오스 반",LEFT(D7,5)="카오스 벨",LEFT(D7,5)="카오스 파",LEFT(D7,4)="노멀 스",LEFT(D7,4)="노멀 데",LEFT(D7,4)="노멀 루",LEFT(D7,4)="노멀 윌",LEFT(D7,4)="노멀 더",LEFT(D7,4)="노멀 듄",LEFT(D7,4)="하드 스",LEFT(D7,4)="하드 데",LEFT(D7,4)="하드 루",LEFT(D7,4)="하드 윌",LEFT(D7,4)="하드 진",LEFT(D7,4)="하드 검",LEFT(D7,4)="이지 루",LEFT(D7,5)="카오스 더",LEFT(D7,4)="하드 듄"),IFERROR(VLOOKUP(D7,'결정석 가격 정리(내림차순)'!$A$1:$B$99,2,0)/VLOOKUP(D7,'보스 파티원'!$A$1:$B$50,2,0),0),IFERROR(VLOOKUP(D7,'결정석 가격 정리(내림차순)'!$A$1:$B$99,2,0),0))</f>
        <v>16200000</v>
      </c>
      <c r="E24" s="6">
        <f>IF(OR(LEFT(E7,5)="카오스 블",LEFT(E7,5)="카오스 피",LEFT(E7,5)="카오스 반",LEFT(E7,5)="카오스 벨",LEFT(E7,5)="카오스 파",LEFT(E7,4)="노멀 스",LEFT(E7,4)="노멀 데",LEFT(E7,4)="노멀 루",LEFT(E7,4)="노멀 윌",LEFT(E7,4)="노멀 더",LEFT(E7,4)="노멀 듄",LEFT(E7,4)="하드 스",LEFT(E7,4)="하드 데",LEFT(E7,4)="하드 루",LEFT(E7,4)="하드 윌",LEFT(E7,4)="하드 진",LEFT(E7,4)="하드 검",LEFT(E7,4)="이지 루",LEFT(E7,5)="카오스 더",LEFT(E7,4)="하드 듄"),IFERROR(VLOOKUP(E7,'결정석 가격 정리(내림차순)'!$A$1:$B$99,2,0)/VLOOKUP(E7,'보스 파티원'!$A$1:$B$50,2,0),0),IFERROR(VLOOKUP(E7,'결정석 가격 정리(내림차순)'!$A$1:$B$99,2,0),0))</f>
        <v>1352000</v>
      </c>
      <c r="F24" s="6">
        <f>IF(OR(LEFT(F7,5)="카오스 블",LEFT(F7,5)="카오스 피",LEFT(F7,5)="카오스 반",LEFT(F7,5)="카오스 벨",LEFT(F7,5)="카오스 파",LEFT(F7,4)="노멀 스",LEFT(F7,4)="노멀 데",LEFT(F7,4)="노멀 루",LEFT(F7,4)="노멀 윌",LEFT(F7,4)="노멀 더",LEFT(F7,4)="노멀 듄",LEFT(F7,4)="하드 스",LEFT(F7,4)="하드 데",LEFT(F7,4)="하드 루",LEFT(F7,4)="하드 윌",LEFT(F7,4)="하드 진",LEFT(F7,4)="하드 검",LEFT(F7,4)="이지 루",LEFT(F7,5)="카오스 더",LEFT(F7,4)="하드 듄"),IFERROR(VLOOKUP(F7,'결정석 가격 정리(내림차순)'!$A$1:$B$99,2,0)/VLOOKUP(F7,'보스 파티원'!$A$1:$B$50,2,0),0),IFERROR(VLOOKUP(F7,'결정석 가격 정리(내림차순)'!$A$1:$B$99,2,0),0))</f>
        <v>1352000</v>
      </c>
      <c r="G24" s="6">
        <f>IF(OR(LEFT(G7,5)="카오스 블",LEFT(G7,5)="카오스 피",LEFT(G7,5)="카오스 반",LEFT(G7,5)="카오스 벨",LEFT(G7,5)="카오스 파",LEFT(G7,4)="노멀 스",LEFT(G7,4)="노멀 데",LEFT(G7,4)="노멀 루",LEFT(G7,4)="노멀 윌",LEFT(G7,4)="노멀 더",LEFT(G7,4)="노멀 듄",LEFT(G7,4)="하드 스",LEFT(G7,4)="하드 데",LEFT(G7,4)="하드 루",LEFT(G7,4)="하드 윌",LEFT(G7,4)="하드 진",LEFT(G7,4)="하드 검",LEFT(G7,4)="이지 루",LEFT(G7,5)="카오스 더",LEFT(G7,4)="하드 듄"),IFERROR(VLOOKUP(G7,'결정석 가격 정리(내림차순)'!$A$1:$B$99,2,0)/VLOOKUP(G7,'보스 파티원'!$A$1:$B$50,2,0),0),IFERROR(VLOOKUP(G7,'결정석 가격 정리(내림차순)'!$A$1:$B$99,2,0),0))</f>
        <v>1352000</v>
      </c>
      <c r="H24" s="6"/>
      <c r="I24" s="11"/>
      <c r="J24" s="11"/>
    </row>
    <row r="25" spans="1:10" x14ac:dyDescent="0.3">
      <c r="A25" s="6">
        <f>IF(OR(LEFT(A8,5)="카오스 블",LEFT(A8,5)="카오스 피",LEFT(A8,5)="카오스 반",LEFT(A8,5)="카오스 벨",LEFT(A8,5)="카오스 파",LEFT(A8,4)="노멀 스",LEFT(A8,4)="노멀 데",LEFT(A8,4)="노멀 루",LEFT(A8,4)="노멀 윌",LEFT(A8,4)="노멀 더",LEFT(A8,4)="노멀 듄",LEFT(A8,4)="하드 스",LEFT(A8,4)="하드 데",LEFT(A8,4)="하드 루",LEFT(A8,4)="하드 윌",LEFT(A8,4)="하드 진",LEFT(A8,4)="하드 검",LEFT(A8,4)="이지 루",LEFT(A8,5)="카오스 더",LEFT(A8,4)="하드 듄"),IFERROR(VLOOKUP(A8,'결정석 가격 정리(내림차순)'!$A$1:$B$99,2,0)/VLOOKUP(A8,'보스 파티원'!$A$1:$B$50,2,0),0),IFERROR(VLOOKUP(A8,'결정석 가격 정리(내림차순)'!$A$1:$B$99,2,0),0))</f>
        <v>1404500</v>
      </c>
      <c r="B25" s="6">
        <f>IF(OR(LEFT(B8,5)="카오스 블",LEFT(B8,5)="카오스 피",LEFT(B8,5)="카오스 반",LEFT(B8,5)="카오스 벨",LEFT(B8,5)="카오스 파",LEFT(B8,4)="노멀 스",LEFT(B8,4)="노멀 데",LEFT(B8,4)="노멀 루",LEFT(B8,4)="노멀 윌",LEFT(B8,4)="노멀 더",LEFT(B8,4)="노멀 듄",LEFT(B8,4)="하드 스",LEFT(B8,4)="하드 데",LEFT(B8,4)="하드 루",LEFT(B8,4)="하드 윌",LEFT(B8,4)="하드 진",LEFT(B8,4)="하드 검",LEFT(B8,4)="이지 루",LEFT(B8,5)="카오스 더",LEFT(B8,4)="하드 듄"),IFERROR(VLOOKUP(B8,'결정석 가격 정리(내림차순)'!$A$1:$B$99,2,0)/VLOOKUP(B8,'보스 파티원'!$A$1:$B$50,2,0),0),IFERROR(VLOOKUP(B8,'결정석 가격 정리(내림차순)'!$A$1:$B$99,2,0),0))</f>
        <v>1250000</v>
      </c>
      <c r="C25" s="6">
        <f>IF(OR(LEFT(C8,5)="카오스 블",LEFT(C8,5)="카오스 피",LEFT(C8,5)="카오스 반",LEFT(C8,5)="카오스 벨",LEFT(C8,5)="카오스 파",LEFT(C8,4)="노멀 스",LEFT(C8,4)="노멀 데",LEFT(C8,4)="노멀 루",LEFT(C8,4)="노멀 윌",LEFT(C8,4)="노멀 더",LEFT(C8,4)="노멀 듄",LEFT(C8,4)="하드 스",LEFT(C8,4)="하드 데",LEFT(C8,4)="하드 루",LEFT(C8,4)="하드 윌",LEFT(C8,4)="하드 진",LEFT(C8,4)="하드 검",LEFT(C8,4)="이지 루",LEFT(C8,5)="카오스 더",LEFT(C8,4)="하드 듄"),IFERROR(VLOOKUP(C8,'결정석 가격 정리(내림차순)'!$A$1:$B$99,2,0)/VLOOKUP(C8,'보스 파티원'!$A$1:$B$50,2,0),0),IFERROR(VLOOKUP(C8,'결정석 가격 정리(내림차순)'!$A$1:$B$99,2,0),0))</f>
        <v>1250000</v>
      </c>
      <c r="D25" s="6">
        <f>IF(OR(LEFT(D8,5)="카오스 블",LEFT(D8,5)="카오스 피",LEFT(D8,5)="카오스 반",LEFT(D8,5)="카오스 벨",LEFT(D8,5)="카오스 파",LEFT(D8,4)="노멀 스",LEFT(D8,4)="노멀 데",LEFT(D8,4)="노멀 루",LEFT(D8,4)="노멀 윌",LEFT(D8,4)="노멀 더",LEFT(D8,4)="노멀 듄",LEFT(D8,4)="하드 스",LEFT(D8,4)="하드 데",LEFT(D8,4)="하드 루",LEFT(D8,4)="하드 윌",LEFT(D8,4)="하드 진",LEFT(D8,4)="하드 검",LEFT(D8,4)="이지 루",LEFT(D8,5)="카오스 더",LEFT(D8,4)="하드 듄"),IFERROR(VLOOKUP(D8,'결정석 가격 정리(내림차순)'!$A$1:$B$99,2,0)/VLOOKUP(D8,'보스 파티원'!$A$1:$B$50,2,0),0),IFERROR(VLOOKUP(D8,'결정석 가격 정리(내림차순)'!$A$1:$B$99,2,0),0))</f>
        <v>14450000</v>
      </c>
      <c r="E25" s="6">
        <f>IF(OR(LEFT(E8,5)="카오스 블",LEFT(E8,5)="카오스 피",LEFT(E8,5)="카오스 반",LEFT(E8,5)="카오스 벨",LEFT(E8,5)="카오스 파",LEFT(E8,4)="노멀 스",LEFT(E8,4)="노멀 데",LEFT(E8,4)="노멀 루",LEFT(E8,4)="노멀 윌",LEFT(E8,4)="노멀 더",LEFT(E8,4)="노멀 듄",LEFT(E8,4)="하드 스",LEFT(E8,4)="하드 데",LEFT(E8,4)="하드 루",LEFT(E8,4)="하드 윌",LEFT(E8,4)="하드 진",LEFT(E8,4)="하드 검",LEFT(E8,4)="이지 루",LEFT(E8,5)="카오스 더",LEFT(E8,4)="하드 듄"),IFERROR(VLOOKUP(E8,'결정석 가격 정리(내림차순)'!$A$1:$B$99,2,0)/VLOOKUP(E8,'보스 파티원'!$A$1:$B$50,2,0),0),IFERROR(VLOOKUP(E8,'결정석 가격 정리(내림차순)'!$A$1:$B$99,2,0),0))</f>
        <v>1250000</v>
      </c>
      <c r="F25" s="6">
        <f>IF(OR(LEFT(F8,5)="카오스 블",LEFT(F8,5)="카오스 피",LEFT(F8,5)="카오스 반",LEFT(F8,5)="카오스 벨",LEFT(F8,5)="카오스 파",LEFT(F8,4)="노멀 스",LEFT(F8,4)="노멀 데",LEFT(F8,4)="노멀 루",LEFT(F8,4)="노멀 윌",LEFT(F8,4)="노멀 더",LEFT(F8,4)="노멀 듄",LEFT(F8,4)="하드 스",LEFT(F8,4)="하드 데",LEFT(F8,4)="하드 루",LEFT(F8,4)="하드 윌",LEFT(F8,4)="하드 진",LEFT(F8,4)="하드 검",LEFT(F8,4)="이지 루",LEFT(F8,5)="카오스 더",LEFT(F8,4)="하드 듄"),IFERROR(VLOOKUP(F8,'결정석 가격 정리(내림차순)'!$A$1:$B$99,2,0)/VLOOKUP(F8,'보스 파티원'!$A$1:$B$50,2,0),0),IFERROR(VLOOKUP(F8,'결정석 가격 정리(내림차순)'!$A$1:$B$99,2,0),0))</f>
        <v>1250000</v>
      </c>
      <c r="G25" s="6">
        <f>IF(OR(LEFT(G8,5)="카오스 블",LEFT(G8,5)="카오스 피",LEFT(G8,5)="카오스 반",LEFT(G8,5)="카오스 벨",LEFT(G8,5)="카오스 파",LEFT(G8,4)="노멀 스",LEFT(G8,4)="노멀 데",LEFT(G8,4)="노멀 루",LEFT(G8,4)="노멀 윌",LEFT(G8,4)="노멀 더",LEFT(G8,4)="노멀 듄",LEFT(G8,4)="하드 스",LEFT(G8,4)="하드 데",LEFT(G8,4)="하드 루",LEFT(G8,4)="하드 윌",LEFT(G8,4)="하드 진",LEFT(G8,4)="하드 검",LEFT(G8,4)="이지 루",LEFT(G8,5)="카오스 더",LEFT(G8,4)="하드 듄"),IFERROR(VLOOKUP(G8,'결정석 가격 정리(내림차순)'!$A$1:$B$99,2,0)/VLOOKUP(G8,'보스 파티원'!$A$1:$B$50,2,0),0),IFERROR(VLOOKUP(G8,'결정석 가격 정리(내림차순)'!$A$1:$B$99,2,0),0))</f>
        <v>1250000</v>
      </c>
      <c r="H25" s="6"/>
      <c r="I25" s="11"/>
      <c r="J25" s="11"/>
    </row>
    <row r="26" spans="1:10" x14ac:dyDescent="0.3">
      <c r="A26" s="6">
        <f>IF(OR(LEFT(A9,5)="카오스 블",LEFT(A9,5)="카오스 피",LEFT(A9,5)="카오스 반",LEFT(A9,5)="카오스 벨",LEFT(A9,5)="카오스 파",LEFT(A9,4)="노멀 스",LEFT(A9,4)="노멀 데",LEFT(A9,4)="노멀 루",LEFT(A9,4)="노멀 윌",LEFT(A9,4)="노멀 더",LEFT(A9,4)="노멀 듄",LEFT(A9,4)="하드 스",LEFT(A9,4)="하드 데",LEFT(A9,4)="하드 루",LEFT(A9,4)="하드 윌",LEFT(A9,4)="하드 진",LEFT(A9,4)="하드 검",LEFT(A9,4)="이지 루",LEFT(A9,5)="카오스 더",LEFT(A9,4)="하드 듄"),IFERROR(VLOOKUP(A9,'결정석 가격 정리(내림차순)'!$A$1:$B$99,2,0)/VLOOKUP(A9,'보스 파티원'!$A$1:$B$50,2,0),0),IFERROR(VLOOKUP(A9,'결정석 가격 정리(내림차순)'!$A$1:$B$99,2,0),0))</f>
        <v>1352000</v>
      </c>
      <c r="B26" s="6">
        <f>IF(OR(LEFT(B9,5)="카오스 블",LEFT(B9,5)="카오스 피",LEFT(B9,5)="카오스 반",LEFT(B9,5)="카오스 벨",LEFT(B9,5)="카오스 파",LEFT(B9,4)="노멀 스",LEFT(B9,4)="노멀 데",LEFT(B9,4)="노멀 루",LEFT(B9,4)="노멀 윌",LEFT(B9,4)="노멀 더",LEFT(B9,4)="노멀 듄",LEFT(B9,4)="하드 스",LEFT(B9,4)="하드 데",LEFT(B9,4)="하드 루",LEFT(B9,4)="하드 윌",LEFT(B9,4)="하드 진",LEFT(B9,4)="하드 검",LEFT(B9,4)="이지 루",LEFT(B9,5)="카오스 더",LEFT(B9,4)="하드 듄"),IFERROR(VLOOKUP(B9,'결정석 가격 정리(내림차순)'!$A$1:$B$99,2,0)/VLOOKUP(B9,'보스 파티원'!$A$1:$B$50,2,0),0),IFERROR(VLOOKUP(B9,'결정석 가격 정리(내림차순)'!$A$1:$B$99,2,0),0))</f>
        <v>0</v>
      </c>
      <c r="C26" s="6">
        <f>IF(OR(LEFT(C9,5)="카오스 블",LEFT(C9,5)="카오스 피",LEFT(C9,5)="카오스 반",LEFT(C9,5)="카오스 벨",LEFT(C9,5)="카오스 파",LEFT(C9,4)="노멀 스",LEFT(C9,4)="노멀 데",LEFT(C9,4)="노멀 루",LEFT(C9,4)="노멀 윌",LEFT(C9,4)="노멀 더",LEFT(C9,4)="노멀 듄",LEFT(C9,4)="하드 스",LEFT(C9,4)="하드 데",LEFT(C9,4)="하드 루",LEFT(C9,4)="하드 윌",LEFT(C9,4)="하드 진",LEFT(C9,4)="하드 검",LEFT(C9,4)="이지 루",LEFT(C9,5)="카오스 더",LEFT(C9,4)="하드 듄"),IFERROR(VLOOKUP(C9,'결정석 가격 정리(내림차순)'!$A$1:$B$99,2,0)/VLOOKUP(C9,'보스 파티원'!$A$1:$B$50,2,0),0),IFERROR(VLOOKUP(C9,'결정석 가격 정리(내림차순)'!$A$1:$B$99,2,0),0))</f>
        <v>0</v>
      </c>
      <c r="D26" s="6">
        <f>IF(OR(LEFT(D9,5)="카오스 블",LEFT(D9,5)="카오스 피",LEFT(D9,5)="카오스 반",LEFT(D9,5)="카오스 벨",LEFT(D9,5)="카오스 파",LEFT(D9,4)="노멀 스",LEFT(D9,4)="노멀 데",LEFT(D9,4)="노멀 루",LEFT(D9,4)="노멀 윌",LEFT(D9,4)="노멀 더",LEFT(D9,4)="노멀 듄",LEFT(D9,4)="하드 스",LEFT(D9,4)="하드 데",LEFT(D9,4)="하드 루",LEFT(D9,4)="하드 윌",LEFT(D9,4)="하드 진",LEFT(D9,4)="하드 검",LEFT(D9,4)="이지 루",LEFT(D9,5)="카오스 더",LEFT(D9,4)="하드 듄"),IFERROR(VLOOKUP(D9,'결정석 가격 정리(내림차순)'!$A$1:$B$99,2,0)/VLOOKUP(D9,'보스 파티원'!$A$1:$B$50,2,0),0),IFERROR(VLOOKUP(D9,'결정석 가격 정리(내림차순)'!$A$1:$B$99,2,0),0))</f>
        <v>12800000</v>
      </c>
      <c r="E26" s="6">
        <f>IF(OR(LEFT(E9,5)="카오스 블",LEFT(E9,5)="카오스 피",LEFT(E9,5)="카오스 반",LEFT(E9,5)="카오스 벨",LEFT(E9,5)="카오스 파",LEFT(E9,4)="노멀 스",LEFT(E9,4)="노멀 데",LEFT(E9,4)="노멀 루",LEFT(E9,4)="노멀 윌",LEFT(E9,4)="노멀 더",LEFT(E9,4)="노멀 듄",LEFT(E9,4)="하드 스",LEFT(E9,4)="하드 데",LEFT(E9,4)="하드 루",LEFT(E9,4)="하드 윌",LEFT(E9,4)="하드 진",LEFT(E9,4)="하드 검",LEFT(E9,4)="이지 루",LEFT(E9,5)="카오스 더",LEFT(E9,4)="하드 듄"),IFERROR(VLOOKUP(E9,'결정석 가격 정리(내림차순)'!$A$1:$B$99,2,0)/VLOOKUP(E9,'보스 파티원'!$A$1:$B$50,2,0),0),IFERROR(VLOOKUP(E9,'결정석 가격 정리(내림차순)'!$A$1:$B$99,2,0),0))</f>
        <v>968000</v>
      </c>
      <c r="F26" s="6">
        <f>IF(OR(LEFT(F9,5)="카오스 블",LEFT(F9,5)="카오스 피",LEFT(F9,5)="카오스 반",LEFT(F9,5)="카오스 벨",LEFT(F9,5)="카오스 파",LEFT(F9,4)="노멀 스",LEFT(F9,4)="노멀 데",LEFT(F9,4)="노멀 루",LEFT(F9,4)="노멀 윌",LEFT(F9,4)="노멀 더",LEFT(F9,4)="노멀 듄",LEFT(F9,4)="하드 스",LEFT(F9,4)="하드 데",LEFT(F9,4)="하드 루",LEFT(F9,4)="하드 윌",LEFT(F9,4)="하드 진",LEFT(F9,4)="하드 검",LEFT(F9,4)="이지 루",LEFT(F9,5)="카오스 더",LEFT(F9,4)="하드 듄"),IFERROR(VLOOKUP(F9,'결정석 가격 정리(내림차순)'!$A$1:$B$99,2,0)/VLOOKUP(F9,'보스 파티원'!$A$1:$B$50,2,0),0),IFERROR(VLOOKUP(F9,'결정석 가격 정리(내림차순)'!$A$1:$B$99,2,0),0))</f>
        <v>0</v>
      </c>
      <c r="G26" s="6">
        <f>IF(OR(LEFT(G9,5)="카오스 블",LEFT(G9,5)="카오스 피",LEFT(G9,5)="카오스 반",LEFT(G9,5)="카오스 벨",LEFT(G9,5)="카오스 파",LEFT(G9,4)="노멀 스",LEFT(G9,4)="노멀 데",LEFT(G9,4)="노멀 루",LEFT(G9,4)="노멀 윌",LEFT(G9,4)="노멀 더",LEFT(G9,4)="노멀 듄",LEFT(G9,4)="하드 스",LEFT(G9,4)="하드 데",LEFT(G9,4)="하드 루",LEFT(G9,4)="하드 윌",LEFT(G9,4)="하드 진",LEFT(G9,4)="하드 검",LEFT(G9,4)="이지 루",LEFT(G9,5)="카오스 더",LEFT(G9,4)="하드 듄"),IFERROR(VLOOKUP(G9,'결정석 가격 정리(내림차순)'!$A$1:$B$99,2,0)/VLOOKUP(G9,'보스 파티원'!$A$1:$B$50,2,0),0),IFERROR(VLOOKUP(G9,'결정석 가격 정리(내림차순)'!$A$1:$B$99,2,0),0))</f>
        <v>0</v>
      </c>
      <c r="H26" s="6"/>
      <c r="I26" s="11"/>
      <c r="J26" s="11"/>
    </row>
    <row r="27" spans="1:10" x14ac:dyDescent="0.3">
      <c r="A27" s="6">
        <f>IF(OR(LEFT(A10,5)="카오스 블",LEFT(A10,5)="카오스 피",LEFT(A10,5)="카오스 반",LEFT(A10,5)="카오스 벨",LEFT(A10,5)="카오스 파",LEFT(A10,4)="노멀 스",LEFT(A10,4)="노멀 데",LEFT(A10,4)="노멀 루",LEFT(A10,4)="노멀 윌",LEFT(A10,4)="노멀 더",LEFT(A10,4)="노멀 듄",LEFT(A10,4)="하드 스",LEFT(A10,4)="하드 데",LEFT(A10,4)="하드 루",LEFT(A10,4)="하드 윌",LEFT(A10,4)="하드 진",LEFT(A10,4)="하드 검",LEFT(A10,4)="이지 루",LEFT(A10,5)="카오스 더",LEFT(A10,4)="하드 듄"),IFERROR(VLOOKUP(A10,'결정석 가격 정리(내림차순)'!$A$1:$B$99,2,0)/VLOOKUP(A10,'보스 파티원'!$A$1:$B$50,2,0),0),IFERROR(VLOOKUP(A10,'결정석 가격 정리(내림차순)'!$A$1:$B$99,2,0),0))</f>
        <v>1250000</v>
      </c>
      <c r="B27" s="6">
        <f>IF(OR(LEFT(B10,5)="카오스 블",LEFT(B10,5)="카오스 피",LEFT(B10,5)="카오스 반",LEFT(B10,5)="카오스 벨",LEFT(B10,5)="카오스 파",LEFT(B10,4)="노멀 스",LEFT(B10,4)="노멀 데",LEFT(B10,4)="노멀 루",LEFT(B10,4)="노멀 윌",LEFT(B10,4)="노멀 더",LEFT(B10,4)="노멀 듄",LEFT(B10,4)="하드 스",LEFT(B10,4)="하드 데",LEFT(B10,4)="하드 루",LEFT(B10,4)="하드 윌",LEFT(B10,4)="하드 진",LEFT(B10,4)="하드 검",LEFT(B10,4)="이지 루",LEFT(B10,5)="카오스 더",LEFT(B10,4)="하드 듄"),IFERROR(VLOOKUP(B10,'결정석 가격 정리(내림차순)'!$A$1:$B$99,2,0)/VLOOKUP(B10,'보스 파티원'!$A$1:$B$50,2,0),0),IFERROR(VLOOKUP(B10,'결정석 가격 정리(내림차순)'!$A$1:$B$99,2,0),0))</f>
        <v>0</v>
      </c>
      <c r="C27" s="6">
        <f>IF(OR(LEFT(C10,5)="카오스 블",LEFT(C10,5)="카오스 피",LEFT(C10,5)="카오스 반",LEFT(C10,5)="카오스 벨",LEFT(C10,5)="카오스 파",LEFT(C10,4)="노멀 스",LEFT(C10,4)="노멀 데",LEFT(C10,4)="노멀 루",LEFT(C10,4)="노멀 윌",LEFT(C10,4)="노멀 더",LEFT(C10,4)="노멀 듄",LEFT(C10,4)="하드 스",LEFT(C10,4)="하드 데",LEFT(C10,4)="하드 루",LEFT(C10,4)="하드 윌",LEFT(C10,4)="하드 진",LEFT(C10,4)="하드 검",LEFT(C10,4)="이지 루",LEFT(C10,5)="카오스 더",LEFT(C10,4)="하드 듄"),IFERROR(VLOOKUP(C10,'결정석 가격 정리(내림차순)'!$A$1:$B$99,2,0)/VLOOKUP(C10,'보스 파티원'!$A$1:$B$50,2,0),0),IFERROR(VLOOKUP(C10,'결정석 가격 정리(내림차순)'!$A$1:$B$99,2,0),0))</f>
        <v>0</v>
      </c>
      <c r="D27" s="6">
        <f>IF(OR(LEFT(D10,5)="카오스 블",LEFT(D10,5)="카오스 피",LEFT(D10,5)="카오스 반",LEFT(D10,5)="카오스 벨",LEFT(D10,5)="카오스 파",LEFT(D10,4)="노멀 스",LEFT(D10,4)="노멀 데",LEFT(D10,4)="노멀 루",LEFT(D10,4)="노멀 윌",LEFT(D10,4)="노멀 더",LEFT(D10,4)="노멀 듄",LEFT(D10,4)="하드 스",LEFT(D10,4)="하드 데",LEFT(D10,4)="하드 루",LEFT(D10,4)="하드 윌",LEFT(D10,4)="하드 진",LEFT(D10,4)="하드 검",LEFT(D10,4)="이지 루",LEFT(D10,5)="카오스 더",LEFT(D10,4)="하드 듄"),IFERROR(VLOOKUP(D10,'결정석 가격 정리(내림차순)'!$A$1:$B$99,2,0)/VLOOKUP(D10,'보스 파티원'!$A$1:$B$50,2,0),0),IFERROR(VLOOKUP(D10,'결정석 가격 정리(내림차순)'!$A$1:$B$99,2,0),0))</f>
        <v>11250000</v>
      </c>
      <c r="E27" s="6">
        <f>IF(OR(LEFT(E10,5)="카오스 블",LEFT(E10,5)="카오스 피",LEFT(E10,5)="카오스 반",LEFT(E10,5)="카오스 벨",LEFT(E10,5)="카오스 파",LEFT(E10,4)="노멀 스",LEFT(E10,4)="노멀 데",LEFT(E10,4)="노멀 루",LEFT(E10,4)="노멀 윌",LEFT(E10,4)="노멀 더",LEFT(E10,4)="노멀 듄",LEFT(E10,4)="하드 스",LEFT(E10,4)="하드 데",LEFT(E10,4)="하드 루",LEFT(E10,4)="하드 윌",LEFT(E10,4)="하드 진",LEFT(E10,4)="하드 검",LEFT(E10,4)="이지 루",LEFT(E10,5)="카오스 더",LEFT(E10,4)="하드 듄"),IFERROR(VLOOKUP(E10,'결정석 가격 정리(내림차순)'!$A$1:$B$99,2,0)/VLOOKUP(E10,'보스 파티원'!$A$1:$B$50,2,0),0),IFERROR(VLOOKUP(E10,'결정석 가격 정리(내림차순)'!$A$1:$B$99,2,0),0))</f>
        <v>0</v>
      </c>
      <c r="F27" s="6">
        <f>IF(OR(LEFT(F10,5)="카오스 블",LEFT(F10,5)="카오스 피",LEFT(F10,5)="카오스 반",LEFT(F10,5)="카오스 벨",LEFT(F10,5)="카오스 파",LEFT(F10,4)="노멀 스",LEFT(F10,4)="노멀 데",LEFT(F10,4)="노멀 루",LEFT(F10,4)="노멀 윌",LEFT(F10,4)="노멀 더",LEFT(F10,4)="노멀 듄",LEFT(F10,4)="하드 스",LEFT(F10,4)="하드 데",LEFT(F10,4)="하드 루",LEFT(F10,4)="하드 윌",LEFT(F10,4)="하드 진",LEFT(F10,4)="하드 검",LEFT(F10,4)="이지 루",LEFT(F10,5)="카오스 더",LEFT(F10,4)="하드 듄"),IFERROR(VLOOKUP(F10,'결정석 가격 정리(내림차순)'!$A$1:$B$99,2,0)/VLOOKUP(F10,'보스 파티원'!$A$1:$B$50,2,0),0),IFERROR(VLOOKUP(F10,'결정석 가격 정리(내림차순)'!$A$1:$B$99,2,0),0))</f>
        <v>0</v>
      </c>
      <c r="G27" s="6">
        <f>IF(OR(LEFT(G10,5)="카오스 블",LEFT(G10,5)="카오스 피",LEFT(G10,5)="카오스 반",LEFT(G10,5)="카오스 벨",LEFT(G10,5)="카오스 파",LEFT(G10,4)="노멀 스",LEFT(G10,4)="노멀 데",LEFT(G10,4)="노멀 루",LEFT(G10,4)="노멀 윌",LEFT(G10,4)="노멀 더",LEFT(G10,4)="노멀 듄",LEFT(G10,4)="하드 스",LEFT(G10,4)="하드 데",LEFT(G10,4)="하드 루",LEFT(G10,4)="하드 윌",LEFT(G10,4)="하드 진",LEFT(G10,4)="하드 검",LEFT(G10,4)="이지 루",LEFT(G10,5)="카오스 더",LEFT(G10,4)="하드 듄"),IFERROR(VLOOKUP(G10,'결정석 가격 정리(내림차순)'!$A$1:$B$99,2,0)/VLOOKUP(G10,'보스 파티원'!$A$1:$B$50,2,0),0),IFERROR(VLOOKUP(G10,'결정석 가격 정리(내림차순)'!$A$1:$B$99,2,0),0))</f>
        <v>0</v>
      </c>
      <c r="H27" s="6"/>
      <c r="I27" s="11"/>
      <c r="J27" s="11"/>
    </row>
    <row r="28" spans="1:10" x14ac:dyDescent="0.3">
      <c r="A28" s="6">
        <f>IF(OR(LEFT(A11,5)="카오스 블",LEFT(A11,5)="카오스 피",LEFT(A11,5)="카오스 반",LEFT(A11,5)="카오스 벨",LEFT(A11,5)="카오스 파",LEFT(A11,4)="노멀 스",LEFT(A11,4)="노멀 데",LEFT(A11,4)="노멀 루",LEFT(A11,4)="노멀 윌",LEFT(A11,4)="노멀 더",LEFT(A11,4)="노멀 듄",LEFT(A11,4)="하드 스",LEFT(A11,4)="하드 데",LEFT(A11,4)="하드 루",LEFT(A11,4)="하드 윌",LEFT(A11,4)="하드 진",LEFT(A11,4)="하드 검",LEFT(A11,4)="이지 루",LEFT(A11,5)="카오스 더",LEFT(A11,4)="하드 듄"),IFERROR(VLOOKUP(A11,'결정석 가격 정리(내림차순)'!$A$1:$B$99,2,0)/VLOOKUP(A11,'보스 파티원'!$A$1:$B$50,2,0),0),IFERROR(VLOOKUP(A11,'결정석 가격 정리(내림차순)'!$A$1:$B$99,2,0),0))</f>
        <v>0</v>
      </c>
      <c r="B28" s="6">
        <f>IF(OR(LEFT(B11,5)="카오스 블",LEFT(B11,5)="카오스 피",LEFT(B11,5)="카오스 반",LEFT(B11,5)="카오스 벨",LEFT(B11,5)="카오스 파",LEFT(B11,4)="노멀 스",LEFT(B11,4)="노멀 데",LEFT(B11,4)="노멀 루",LEFT(B11,4)="노멀 윌",LEFT(B11,4)="노멀 더",LEFT(B11,4)="노멀 듄",LEFT(B11,4)="하드 스",LEFT(B11,4)="하드 데",LEFT(B11,4)="하드 루",LEFT(B11,4)="하드 윌",LEFT(B11,4)="하드 진",LEFT(B11,4)="하드 검",LEFT(B11,4)="이지 루",LEFT(B11,5)="카오스 더",LEFT(B11,4)="하드 듄"),IFERROR(VLOOKUP(B11,'결정석 가격 정리(내림차순)'!$A$1:$B$99,2,0)/VLOOKUP(B11,'보스 파티원'!$A$1:$B$50,2,0),0),IFERROR(VLOOKUP(B11,'결정석 가격 정리(내림차순)'!$A$1:$B$99,2,0),0))</f>
        <v>0</v>
      </c>
      <c r="C28" s="6">
        <f>IF(OR(LEFT(C11,5)="카오스 블",LEFT(C11,5)="카오스 피",LEFT(C11,5)="카오스 반",LEFT(C11,5)="카오스 벨",LEFT(C11,5)="카오스 파",LEFT(C11,4)="노멀 스",LEFT(C11,4)="노멀 데",LEFT(C11,4)="노멀 루",LEFT(C11,4)="노멀 윌",LEFT(C11,4)="노멀 더",LEFT(C11,4)="노멀 듄",LEFT(C11,4)="하드 스",LEFT(C11,4)="하드 데",LEFT(C11,4)="하드 루",LEFT(C11,4)="하드 윌",LEFT(C11,4)="하드 진",LEFT(C11,4)="하드 검",LEFT(C11,4)="이지 루",LEFT(C11,5)="카오스 더",LEFT(C11,4)="하드 듄"),IFERROR(VLOOKUP(C11,'결정석 가격 정리(내림차순)'!$A$1:$B$99,2,0)/VLOOKUP(C11,'보스 파티원'!$A$1:$B$50,2,0),0),IFERROR(VLOOKUP(C11,'결정석 가격 정리(내림차순)'!$A$1:$B$99,2,0),0))</f>
        <v>0</v>
      </c>
      <c r="D28" s="6">
        <f>IF(OR(LEFT(D11,5)="카오스 블",LEFT(D11,5)="카오스 피",LEFT(D11,5)="카오스 반",LEFT(D11,5)="카오스 벨",LEFT(D11,5)="카오스 파",LEFT(D11,4)="노멀 스",LEFT(D11,4)="노멀 데",LEFT(D11,4)="노멀 루",LEFT(D11,4)="노멀 윌",LEFT(D11,4)="노멀 더",LEFT(D11,4)="노멀 듄",LEFT(D11,4)="하드 스",LEFT(D11,4)="하드 데",LEFT(D11,4)="하드 루",LEFT(D11,4)="하드 윌",LEFT(D11,4)="하드 진",LEFT(D11,4)="하드 검",LEFT(D11,4)="이지 루",LEFT(D11,5)="카오스 더",LEFT(D11,4)="하드 듄"),IFERROR(VLOOKUP(D11,'결정석 가격 정리(내림차순)'!$A$1:$B$99,2,0)/VLOOKUP(D11,'보스 파티원'!$A$1:$B$50,2,0),0),IFERROR(VLOOKUP(D11,'결정석 가격 정리(내림차순)'!$A$1:$B$99,2,0),0))</f>
        <v>2664500</v>
      </c>
      <c r="E28" s="6">
        <f>IF(OR(LEFT(E11,5)="카오스 블",LEFT(E11,5)="카오스 피",LEFT(E11,5)="카오스 반",LEFT(E11,5)="카오스 벨",LEFT(E11,5)="카오스 파",LEFT(E11,4)="노멀 스",LEFT(E11,4)="노멀 데",LEFT(E11,4)="노멀 루",LEFT(E11,4)="노멀 윌",LEFT(E11,4)="노멀 더",LEFT(E11,4)="노멀 듄",LEFT(E11,4)="하드 스",LEFT(E11,4)="하드 데",LEFT(E11,4)="하드 루",LEFT(E11,4)="하드 윌",LEFT(E11,4)="하드 진",LEFT(E11,4)="하드 검",LEFT(E11,4)="이지 루",LEFT(E11,5)="카오스 더",LEFT(E11,4)="하드 듄"),IFERROR(VLOOKUP(E11,'결정석 가격 정리(내림차순)'!$A$1:$B$99,2,0)/VLOOKUP(E11,'보스 파티원'!$A$1:$B$50,2,0),0),IFERROR(VLOOKUP(E11,'결정석 가격 정리(내림차순)'!$A$1:$B$99,2,0),0))</f>
        <v>0</v>
      </c>
      <c r="F28" s="6">
        <f>IF(OR(LEFT(F11,5)="카오스 블",LEFT(F11,5)="카오스 피",LEFT(F11,5)="카오스 반",LEFT(F11,5)="카오스 벨",LEFT(F11,5)="카오스 파",LEFT(F11,4)="노멀 스",LEFT(F11,4)="노멀 데",LEFT(F11,4)="노멀 루",LEFT(F11,4)="노멀 윌",LEFT(F11,4)="노멀 더",LEFT(F11,4)="노멀 듄",LEFT(F11,4)="하드 스",LEFT(F11,4)="하드 데",LEFT(F11,4)="하드 루",LEFT(F11,4)="하드 윌",LEFT(F11,4)="하드 진",LEFT(F11,4)="하드 검",LEFT(F11,4)="이지 루",LEFT(F11,5)="카오스 더",LEFT(F11,4)="하드 듄"),IFERROR(VLOOKUP(F11,'결정석 가격 정리(내림차순)'!$A$1:$B$99,2,0)/VLOOKUP(F11,'보스 파티원'!$A$1:$B$50,2,0),0),IFERROR(VLOOKUP(F11,'결정석 가격 정리(내림차순)'!$A$1:$B$99,2,0),0))</f>
        <v>0</v>
      </c>
      <c r="G28" s="6">
        <f>IF(OR(LEFT(G11,5)="카오스 블",LEFT(G11,5)="카오스 피",LEFT(G11,5)="카오스 반",LEFT(G11,5)="카오스 벨",LEFT(G11,5)="카오스 파",LEFT(G11,4)="노멀 스",LEFT(G11,4)="노멀 데",LEFT(G11,4)="노멀 루",LEFT(G11,4)="노멀 윌",LEFT(G11,4)="노멀 더",LEFT(G11,4)="노멀 듄",LEFT(G11,4)="하드 스",LEFT(G11,4)="하드 데",LEFT(G11,4)="하드 루",LEFT(G11,4)="하드 윌",LEFT(G11,4)="하드 진",LEFT(G11,4)="하드 검",LEFT(G11,4)="이지 루",LEFT(G11,5)="카오스 더",LEFT(G11,4)="하드 듄"),IFERROR(VLOOKUP(G11,'결정석 가격 정리(내림차순)'!$A$1:$B$99,2,0)/VLOOKUP(G11,'보스 파티원'!$A$1:$B$50,2,0),0),IFERROR(VLOOKUP(G11,'결정석 가격 정리(내림차순)'!$A$1:$B$99,2,0),0))</f>
        <v>0</v>
      </c>
      <c r="H28" s="6"/>
      <c r="I28" s="11"/>
      <c r="J28" s="11"/>
    </row>
    <row r="29" spans="1:10" x14ac:dyDescent="0.3">
      <c r="A29" s="6">
        <f>IF(OR(LEFT(A12,5)="카오스 블",LEFT(A12,5)="카오스 피",LEFT(A12,5)="카오스 반",LEFT(A12,5)="카오스 벨",LEFT(A12,5)="카오스 파",LEFT(A12,4)="노멀 스",LEFT(A12,4)="노멀 데",LEFT(A12,4)="노멀 루",LEFT(A12,4)="노멀 윌",LEFT(A12,4)="노멀 더",LEFT(A12,4)="노멀 듄",LEFT(A12,4)="하드 스",LEFT(A12,4)="하드 데",LEFT(A12,4)="하드 루",LEFT(A12,4)="하드 윌",LEFT(A12,4)="하드 진",LEFT(A12,4)="하드 검",LEFT(A12,4)="이지 루",LEFT(A12,5)="카오스 더",LEFT(A12,4)="하드 듄"),IFERROR(VLOOKUP(A12,'결정석 가격 정리(내림차순)'!$A$1:$B$99,2,0)/VLOOKUP(A12,'보스 파티원'!$A$1:$B$50,2,0),0),IFERROR(VLOOKUP(A12,'결정석 가격 정리(내림차순)'!$A$1:$B$99,2,0),0))</f>
        <v>0</v>
      </c>
      <c r="B29" s="6">
        <f>IF(OR(LEFT(B12,5)="카오스 블",LEFT(B12,5)="카오스 피",LEFT(B12,5)="카오스 반",LEFT(B12,5)="카오스 벨",LEFT(B12,5)="카오스 파",LEFT(B12,4)="노멀 스",LEFT(B12,4)="노멀 데",LEFT(B12,4)="노멀 루",LEFT(B12,4)="노멀 윌",LEFT(B12,4)="노멀 더",LEFT(B12,4)="노멀 듄",LEFT(B12,4)="하드 스",LEFT(B12,4)="하드 데",LEFT(B12,4)="하드 루",LEFT(B12,4)="하드 윌",LEFT(B12,4)="하드 진",LEFT(B12,4)="하드 검",LEFT(B12,4)="이지 루",LEFT(B12,5)="카오스 더",LEFT(B12,4)="하드 듄"),IFERROR(VLOOKUP(B12,'결정석 가격 정리(내림차순)'!$A$1:$B$99,2,0)/VLOOKUP(B12,'보스 파티원'!$A$1:$B$50,2,0),0),IFERROR(VLOOKUP(B12,'결정석 가격 정리(내림차순)'!$A$1:$B$99,2,0),0))</f>
        <v>0</v>
      </c>
      <c r="C29" s="6">
        <f>IF(OR(LEFT(C12,5)="카오스 블",LEFT(C12,5)="카오스 피",LEFT(C12,5)="카오스 반",LEFT(C12,5)="카오스 벨",LEFT(C12,5)="카오스 파",LEFT(C12,4)="노멀 스",LEFT(C12,4)="노멀 데",LEFT(C12,4)="노멀 루",LEFT(C12,4)="노멀 윌",LEFT(C12,4)="노멀 더",LEFT(C12,4)="노멀 듄",LEFT(C12,4)="하드 스",LEFT(C12,4)="하드 데",LEFT(C12,4)="하드 루",LEFT(C12,4)="하드 윌",LEFT(C12,4)="하드 진",LEFT(C12,4)="하드 검",LEFT(C12,4)="이지 루",LEFT(C12,5)="카오스 더",LEFT(C12,4)="하드 듄"),IFERROR(VLOOKUP(C12,'결정석 가격 정리(내림차순)'!$A$1:$B$99,2,0)/VLOOKUP(C12,'보스 파티원'!$A$1:$B$50,2,0),0),IFERROR(VLOOKUP(C12,'결정석 가격 정리(내림차순)'!$A$1:$B$99,2,0),0))</f>
        <v>0</v>
      </c>
      <c r="D29" s="6">
        <f>IF(OR(LEFT(D12,5)="카오스 블",LEFT(D12,5)="카오스 피",LEFT(D12,5)="카오스 반",LEFT(D12,5)="카오스 벨",LEFT(D12,5)="카오스 파",LEFT(D12,4)="노멀 스",LEFT(D12,4)="노멀 데",LEFT(D12,4)="노멀 루",LEFT(D12,4)="노멀 윌",LEFT(D12,4)="노멀 더",LEFT(D12,4)="노멀 듄",LEFT(D12,4)="하드 스",LEFT(D12,4)="하드 데",LEFT(D12,4)="하드 루",LEFT(D12,4)="하드 윌",LEFT(D12,4)="하드 진",LEFT(D12,4)="하드 검",LEFT(D12,4)="이지 루",LEFT(D12,5)="카오스 더",LEFT(D12,4)="하드 듄"),IFERROR(VLOOKUP(D12,'결정석 가격 정리(내림차순)'!$A$1:$B$99,2,0)/VLOOKUP(D12,'보스 파티원'!$A$1:$B$50,2,0),0),IFERROR(VLOOKUP(D12,'결정석 가격 정리(내림차순)'!$A$1:$B$99,2,0),0))</f>
        <v>2592000</v>
      </c>
      <c r="E29" s="6">
        <f>IF(OR(LEFT(E12,5)="카오스 블",LEFT(E12,5)="카오스 피",LEFT(E12,5)="카오스 반",LEFT(E12,5)="카오스 벨",LEFT(E12,5)="카오스 파",LEFT(E12,4)="노멀 스",LEFT(E12,4)="노멀 데",LEFT(E12,4)="노멀 루",LEFT(E12,4)="노멀 윌",LEFT(E12,4)="노멀 더",LEFT(E12,4)="노멀 듄",LEFT(E12,4)="하드 스",LEFT(E12,4)="하드 데",LEFT(E12,4)="하드 루",LEFT(E12,4)="하드 윌",LEFT(E12,4)="하드 진",LEFT(E12,4)="하드 검",LEFT(E12,4)="이지 루",LEFT(E12,5)="카오스 더",LEFT(E12,4)="하드 듄"),IFERROR(VLOOKUP(E12,'결정석 가격 정리(내림차순)'!$A$1:$B$99,2,0)/VLOOKUP(E12,'보스 파티원'!$A$1:$B$50,2,0),0),IFERROR(VLOOKUP(E12,'결정석 가격 정리(내림차순)'!$A$1:$B$99,2,0),0))</f>
        <v>0</v>
      </c>
      <c r="F29" s="6">
        <f>IF(OR(LEFT(F12,5)="카오스 블",LEFT(F12,5)="카오스 피",LEFT(F12,5)="카오스 반",LEFT(F12,5)="카오스 벨",LEFT(F12,5)="카오스 파",LEFT(F12,4)="노멀 스",LEFT(F12,4)="노멀 데",LEFT(F12,4)="노멀 루",LEFT(F12,4)="노멀 윌",LEFT(F12,4)="노멀 더",LEFT(F12,4)="노멀 듄",LEFT(F12,4)="하드 스",LEFT(F12,4)="하드 데",LEFT(F12,4)="하드 루",LEFT(F12,4)="하드 윌",LEFT(F12,4)="하드 진",LEFT(F12,4)="하드 검",LEFT(F12,4)="이지 루",LEFT(F12,5)="카오스 더",LEFT(F12,4)="하드 듄"),IFERROR(VLOOKUP(F12,'결정석 가격 정리(내림차순)'!$A$1:$B$99,2,0)/VLOOKUP(F12,'보스 파티원'!$A$1:$B$50,2,0),0),IFERROR(VLOOKUP(F12,'결정석 가격 정리(내림차순)'!$A$1:$B$99,2,0),0))</f>
        <v>0</v>
      </c>
      <c r="G29" s="6">
        <f>IF(OR(LEFT(G12,5)="카오스 블",LEFT(G12,5)="카오스 피",LEFT(G12,5)="카오스 반",LEFT(G12,5)="카오스 벨",LEFT(G12,5)="카오스 파",LEFT(G12,4)="노멀 스",LEFT(G12,4)="노멀 데",LEFT(G12,4)="노멀 루",LEFT(G12,4)="노멀 윌",LEFT(G12,4)="노멀 더",LEFT(G12,4)="노멀 듄",LEFT(G12,4)="하드 스",LEFT(G12,4)="하드 데",LEFT(G12,4)="하드 루",LEFT(G12,4)="하드 윌",LEFT(G12,4)="하드 진",LEFT(G12,4)="하드 검",LEFT(G12,4)="이지 루",LEFT(G12,5)="카오스 더",LEFT(G12,4)="하드 듄"),IFERROR(VLOOKUP(G12,'결정석 가격 정리(내림차순)'!$A$1:$B$99,2,0)/VLOOKUP(G12,'보스 파티원'!$A$1:$B$50,2,0),0),IFERROR(VLOOKUP(G12,'결정석 가격 정리(내림차순)'!$A$1:$B$99,2,0),0))</f>
        <v>0</v>
      </c>
      <c r="H29" s="6"/>
      <c r="I29" s="11"/>
      <c r="J29" s="11"/>
    </row>
    <row r="30" spans="1:10" x14ac:dyDescent="0.3">
      <c r="A30" s="6">
        <f>IF(OR(LEFT(A13,5)="카오스 블",LEFT(A13,5)="카오스 피",LEFT(A13,5)="카오스 반",LEFT(A13,5)="카오스 벨",LEFT(A13,5)="카오스 파",LEFT(A13,4)="노멀 스",LEFT(A13,4)="노멀 데",LEFT(A13,4)="노멀 루",LEFT(A13,4)="노멀 윌",LEFT(A13,4)="노멀 더",LEFT(A13,4)="노멀 듄",LEFT(A13,4)="하드 스",LEFT(A13,4)="하드 데",LEFT(A13,4)="하드 루",LEFT(A13,4)="하드 윌",LEFT(A13,4)="하드 진",LEFT(A13,4)="하드 검",LEFT(A13,4)="이지 루",LEFT(A13,5)="카오스 더",LEFT(A13,4)="하드 듄"),IFERROR(VLOOKUP(A13,'결정석 가격 정리(내림차순)'!$A$1:$B$99,2,0)/VLOOKUP(A13,'보스 파티원'!$A$1:$B$50,2,0),0),IFERROR(VLOOKUP(A13,'결정석 가격 정리(내림차순)'!$A$1:$B$99,2,0),0))</f>
        <v>0</v>
      </c>
      <c r="B30" s="6">
        <f>IF(OR(LEFT(B13,5)="카오스 블",LEFT(B13,5)="카오스 피",LEFT(B13,5)="카오스 반",LEFT(B13,5)="카오스 벨",LEFT(B13,5)="카오스 파",LEFT(B13,4)="노멀 스",LEFT(B13,4)="노멀 데",LEFT(B13,4)="노멀 루",LEFT(B13,4)="노멀 윌",LEFT(B13,4)="노멀 더",LEFT(B13,4)="노멀 듄",LEFT(B13,4)="하드 스",LEFT(B13,4)="하드 데",LEFT(B13,4)="하드 루",LEFT(B13,4)="하드 윌",LEFT(B13,4)="하드 진",LEFT(B13,4)="하드 검",LEFT(B13,4)="이지 루",LEFT(B13,5)="카오스 더",LEFT(B13,4)="하드 듄"),IFERROR(VLOOKUP(B13,'결정석 가격 정리(내림차순)'!$A$1:$B$99,2,0)/VLOOKUP(B13,'보스 파티원'!$A$1:$B$50,2,0),0),IFERROR(VLOOKUP(B13,'결정석 가격 정리(내림차순)'!$A$1:$B$99,2,0),0))</f>
        <v>0</v>
      </c>
      <c r="C30" s="6">
        <f>IF(OR(LEFT(C13,5)="카오스 블",LEFT(C13,5)="카오스 피",LEFT(C13,5)="카오스 반",LEFT(C13,5)="카오스 벨",LEFT(C13,5)="카오스 파",LEFT(C13,4)="노멀 스",LEFT(C13,4)="노멀 데",LEFT(C13,4)="노멀 루",LEFT(C13,4)="노멀 윌",LEFT(C13,4)="노멀 더",LEFT(C13,4)="노멀 듄",LEFT(C13,4)="하드 스",LEFT(C13,4)="하드 데",LEFT(C13,4)="하드 루",LEFT(C13,4)="하드 윌",LEFT(C13,4)="하드 진",LEFT(C13,4)="하드 검",LEFT(C13,4)="이지 루",LEFT(C13,5)="카오스 더",LEFT(C13,4)="하드 듄"),IFERROR(VLOOKUP(C13,'결정석 가격 정리(내림차순)'!$A$1:$B$99,2,0)/VLOOKUP(C13,'보스 파티원'!$A$1:$B$50,2,0),0),IFERROR(VLOOKUP(C13,'결정석 가격 정리(내림차순)'!$A$1:$B$99,2,0),0))</f>
        <v>0</v>
      </c>
      <c r="D30" s="6">
        <f>IF(OR(LEFT(D13,5)="카오스 블",LEFT(D13,5)="카오스 피",LEFT(D13,5)="카오스 반",LEFT(D13,5)="카오스 벨",LEFT(D13,5)="카오스 파",LEFT(D13,4)="노멀 스",LEFT(D13,4)="노멀 데",LEFT(D13,4)="노멀 루",LEFT(D13,4)="노멀 윌",LEFT(D13,4)="노멀 더",LEFT(D13,4)="노멀 듄",LEFT(D13,4)="하드 스",LEFT(D13,4)="하드 데",LEFT(D13,4)="하드 루",LEFT(D13,4)="하드 윌",LEFT(D13,4)="하드 진",LEFT(D13,4)="하드 검",LEFT(D13,4)="이지 루",LEFT(D13,5)="카오스 더",LEFT(D13,4)="하드 듄"),IFERROR(VLOOKUP(D13,'결정석 가격 정리(내림차순)'!$A$1:$B$99,2,0)/VLOOKUP(D13,'보스 파티원'!$A$1:$B$50,2,0),0),IFERROR(VLOOKUP(D13,'결정석 가격 정리(내림차순)'!$A$1:$B$99,2,0),0))</f>
        <v>2520500</v>
      </c>
      <c r="E30" s="6">
        <f>IF(OR(LEFT(E13,5)="카오스 블",LEFT(E13,5)="카오스 피",LEFT(E13,5)="카오스 반",LEFT(E13,5)="카오스 벨",LEFT(E13,5)="카오스 파",LEFT(E13,4)="노멀 스",LEFT(E13,4)="노멀 데",LEFT(E13,4)="노멀 루",LEFT(E13,4)="노멀 윌",LEFT(E13,4)="노멀 더",LEFT(E13,4)="노멀 듄",LEFT(E13,4)="하드 스",LEFT(E13,4)="하드 데",LEFT(E13,4)="하드 루",LEFT(E13,4)="하드 윌",LEFT(E13,4)="하드 진",LEFT(E13,4)="하드 검",LEFT(E13,4)="이지 루",LEFT(E13,5)="카오스 더",LEFT(E13,4)="하드 듄"),IFERROR(VLOOKUP(E13,'결정석 가격 정리(내림차순)'!$A$1:$B$99,2,0)/VLOOKUP(E13,'보스 파티원'!$A$1:$B$50,2,0),0),IFERROR(VLOOKUP(E13,'결정석 가격 정리(내림차순)'!$A$1:$B$99,2,0),0))</f>
        <v>0</v>
      </c>
      <c r="F30" s="6">
        <f>IF(OR(LEFT(F13,5)="카오스 블",LEFT(F13,5)="카오스 피",LEFT(F13,5)="카오스 반",LEFT(F13,5)="카오스 벨",LEFT(F13,5)="카오스 파",LEFT(F13,4)="노멀 스",LEFT(F13,4)="노멀 데",LEFT(F13,4)="노멀 루",LEFT(F13,4)="노멀 윌",LEFT(F13,4)="노멀 더",LEFT(F13,4)="노멀 듄",LEFT(F13,4)="하드 스",LEFT(F13,4)="하드 데",LEFT(F13,4)="하드 루",LEFT(F13,4)="하드 윌",LEFT(F13,4)="하드 진",LEFT(F13,4)="하드 검",LEFT(F13,4)="이지 루",LEFT(F13,5)="카오스 더",LEFT(F13,4)="하드 듄"),IFERROR(VLOOKUP(F13,'결정석 가격 정리(내림차순)'!$A$1:$B$99,2,0)/VLOOKUP(F13,'보스 파티원'!$A$1:$B$50,2,0),0),IFERROR(VLOOKUP(F13,'결정석 가격 정리(내림차순)'!$A$1:$B$99,2,0),0))</f>
        <v>0</v>
      </c>
      <c r="G30" s="6">
        <f>IF(OR(LEFT(G13,5)="카오스 블",LEFT(G13,5)="카오스 피",LEFT(G13,5)="카오스 반",LEFT(G13,5)="카오스 벨",LEFT(G13,5)="카오스 파",LEFT(G13,4)="노멀 스",LEFT(G13,4)="노멀 데",LEFT(G13,4)="노멀 루",LEFT(G13,4)="노멀 윌",LEFT(G13,4)="노멀 더",LEFT(G13,4)="노멀 듄",LEFT(G13,4)="하드 스",LEFT(G13,4)="하드 데",LEFT(G13,4)="하드 루",LEFT(G13,4)="하드 윌",LEFT(G13,4)="하드 진",LEFT(G13,4)="하드 검",LEFT(G13,4)="이지 루",LEFT(G13,5)="카오스 더",LEFT(G13,4)="하드 듄"),IFERROR(VLOOKUP(G13,'결정석 가격 정리(내림차순)'!$A$1:$B$99,2,0)/VLOOKUP(G13,'보스 파티원'!$A$1:$B$50,2,0),0),IFERROR(VLOOKUP(G13,'결정석 가격 정리(내림차순)'!$A$1:$B$99,2,0),0))</f>
        <v>0</v>
      </c>
      <c r="H30" s="6"/>
      <c r="I30" s="11"/>
      <c r="J30" s="11"/>
    </row>
    <row r="31" spans="1:10" x14ac:dyDescent="0.3">
      <c r="A31" s="6">
        <f>IF(OR(LEFT(A14,5)="카오스 블",LEFT(A14,5)="카오스 피",LEFT(A14,5)="카오스 반",LEFT(A14,5)="카오스 벨",LEFT(A14,5)="카오스 파",LEFT(A14,4)="노멀 스",LEFT(A14,4)="노멀 데",LEFT(A14,4)="노멀 루",LEFT(A14,4)="노멀 윌",LEFT(A14,4)="노멀 더",LEFT(A14,4)="노멀 듄",LEFT(A14,4)="하드 스",LEFT(A14,4)="하드 데",LEFT(A14,4)="하드 루",LEFT(A14,4)="하드 윌",LEFT(A14,4)="하드 진",LEFT(A14,4)="하드 검",LEFT(A14,4)="이지 루",LEFT(A14,5)="카오스 더",LEFT(A14,4)="하드 듄"),IFERROR(VLOOKUP(A14,'결정석 가격 정리(내림차순)'!$A$1:$B$99,2,0)/VLOOKUP(A14,'보스 파티원'!$A$1:$B$50,2,0),0),IFERROR(VLOOKUP(A14,'결정석 가격 정리(내림차순)'!$A$1:$B$99,2,0),0))</f>
        <v>0</v>
      </c>
      <c r="B31" s="6">
        <f>IF(OR(LEFT(B14,5)="카오스 블",LEFT(B14,5)="카오스 피",LEFT(B14,5)="카오스 반",LEFT(B14,5)="카오스 벨",LEFT(B14,5)="카오스 파",LEFT(B14,4)="노멀 스",LEFT(B14,4)="노멀 데",LEFT(B14,4)="노멀 루",LEFT(B14,4)="노멀 윌",LEFT(B14,4)="노멀 더",LEFT(B14,4)="노멀 듄",LEFT(B14,4)="하드 스",LEFT(B14,4)="하드 데",LEFT(B14,4)="하드 루",LEFT(B14,4)="하드 윌",LEFT(B14,4)="하드 진",LEFT(B14,4)="하드 검",LEFT(B14,4)="이지 루",LEFT(B14,5)="카오스 더",LEFT(B14,4)="하드 듄"),IFERROR(VLOOKUP(B14,'결정석 가격 정리(내림차순)'!$A$1:$B$99,2,0)/VLOOKUP(B14,'보스 파티원'!$A$1:$B$50,2,0),0),IFERROR(VLOOKUP(B14,'결정석 가격 정리(내림차순)'!$A$1:$B$99,2,0),0))</f>
        <v>0</v>
      </c>
      <c r="C31" s="6">
        <f>IF(OR(LEFT(C14,5)="카오스 블",LEFT(C14,5)="카오스 피",LEFT(C14,5)="카오스 반",LEFT(C14,5)="카오스 벨",LEFT(C14,5)="카오스 파",LEFT(C14,4)="노멀 스",LEFT(C14,4)="노멀 데",LEFT(C14,4)="노멀 루",LEFT(C14,4)="노멀 윌",LEFT(C14,4)="노멀 더",LEFT(C14,4)="노멀 듄",LEFT(C14,4)="하드 스",LEFT(C14,4)="하드 데",LEFT(C14,4)="하드 루",LEFT(C14,4)="하드 윌",LEFT(C14,4)="하드 진",LEFT(C14,4)="하드 검",LEFT(C14,4)="이지 루",LEFT(C14,5)="카오스 더",LEFT(C14,4)="하드 듄"),IFERROR(VLOOKUP(C14,'결정석 가격 정리(내림차순)'!$A$1:$B$99,2,0)/VLOOKUP(C14,'보스 파티원'!$A$1:$B$50,2,0),0),IFERROR(VLOOKUP(C14,'결정석 가격 정리(내림차순)'!$A$1:$B$99,2,0),0))</f>
        <v>0</v>
      </c>
      <c r="D31" s="6">
        <f>IF(OR(LEFT(D14,5)="카오스 블",LEFT(D14,5)="카오스 피",LEFT(D14,5)="카오스 반",LEFT(D14,5)="카오스 벨",LEFT(D14,5)="카오스 파",LEFT(D14,4)="노멀 스",LEFT(D14,4)="노멀 데",LEFT(D14,4)="노멀 루",LEFT(D14,4)="노멀 윌",LEFT(D14,4)="노멀 더",LEFT(D14,4)="노멀 듄",LEFT(D14,4)="하드 스",LEFT(D14,4)="하드 데",LEFT(D14,4)="하드 루",LEFT(D14,4)="하드 윌",LEFT(D14,4)="하드 진",LEFT(D14,4)="하드 검",LEFT(D14,4)="이지 루",LEFT(D14,5)="카오스 더",LEFT(D14,4)="하드 듄"),IFERROR(VLOOKUP(D14,'결정석 가격 정리(내림차순)'!$A$1:$B$99,2,0)/VLOOKUP(D14,'보스 파티원'!$A$1:$B$50,2,0),0),IFERROR(VLOOKUP(D14,'결정석 가격 정리(내림차순)'!$A$1:$B$99,2,0),0))</f>
        <v>2450000</v>
      </c>
      <c r="E31" s="6">
        <f>IF(OR(LEFT(E14,5)="카오스 블",LEFT(E14,5)="카오스 피",LEFT(E14,5)="카오스 반",LEFT(E14,5)="카오스 벨",LEFT(E14,5)="카오스 파",LEFT(E14,4)="노멀 스",LEFT(E14,4)="노멀 데",LEFT(E14,4)="노멀 루",LEFT(E14,4)="노멀 윌",LEFT(E14,4)="노멀 더",LEFT(E14,4)="노멀 듄",LEFT(E14,4)="하드 스",LEFT(E14,4)="하드 데",LEFT(E14,4)="하드 루",LEFT(E14,4)="하드 윌",LEFT(E14,4)="하드 진",LEFT(E14,4)="하드 검",LEFT(E14,4)="이지 루",LEFT(E14,5)="카오스 더",LEFT(E14,4)="하드 듄"),IFERROR(VLOOKUP(E14,'결정석 가격 정리(내림차순)'!$A$1:$B$99,2,0)/VLOOKUP(E14,'보스 파티원'!$A$1:$B$50,2,0),0),IFERROR(VLOOKUP(E14,'결정석 가격 정리(내림차순)'!$A$1:$B$99,2,0),0))</f>
        <v>0</v>
      </c>
      <c r="F31" s="6">
        <f>IF(OR(LEFT(F14,5)="카오스 블",LEFT(F14,5)="카오스 피",LEFT(F14,5)="카오스 반",LEFT(F14,5)="카오스 벨",LEFT(F14,5)="카오스 파",LEFT(F14,4)="노멀 스",LEFT(F14,4)="노멀 데",LEFT(F14,4)="노멀 루",LEFT(F14,4)="노멀 윌",LEFT(F14,4)="노멀 더",LEFT(F14,4)="노멀 듄",LEFT(F14,4)="하드 스",LEFT(F14,4)="하드 데",LEFT(F14,4)="하드 루",LEFT(F14,4)="하드 윌",LEFT(F14,4)="하드 진",LEFT(F14,4)="하드 검",LEFT(F14,4)="이지 루",LEFT(F14,5)="카오스 더",LEFT(F14,4)="하드 듄"),IFERROR(VLOOKUP(F14,'결정석 가격 정리(내림차순)'!$A$1:$B$99,2,0)/VLOOKUP(F14,'보스 파티원'!$A$1:$B$50,2,0),0),IFERROR(VLOOKUP(F14,'결정석 가격 정리(내림차순)'!$A$1:$B$99,2,0),0))</f>
        <v>0</v>
      </c>
      <c r="G31" s="6">
        <f>IF(OR(LEFT(G14,5)="카오스 블",LEFT(G14,5)="카오스 피",LEFT(G14,5)="카오스 반",LEFT(G14,5)="카오스 벨",LEFT(G14,5)="카오스 파",LEFT(G14,4)="노멀 스",LEFT(G14,4)="노멀 데",LEFT(G14,4)="노멀 루",LEFT(G14,4)="노멀 윌",LEFT(G14,4)="노멀 더",LEFT(G14,4)="노멀 듄",LEFT(G14,4)="하드 스",LEFT(G14,4)="하드 데",LEFT(G14,4)="하드 루",LEFT(G14,4)="하드 윌",LEFT(G14,4)="하드 진",LEFT(G14,4)="하드 검",LEFT(G14,4)="이지 루",LEFT(G14,5)="카오스 더",LEFT(G14,4)="하드 듄"),IFERROR(VLOOKUP(G14,'결정석 가격 정리(내림차순)'!$A$1:$B$99,2,0)/VLOOKUP(G14,'보스 파티원'!$A$1:$B$50,2,0),0),IFERROR(VLOOKUP(G14,'결정석 가격 정리(내림차순)'!$A$1:$B$99,2,0),0))</f>
        <v>0</v>
      </c>
      <c r="H31" s="6"/>
      <c r="I31" s="11"/>
      <c r="J31" s="11"/>
    </row>
    <row r="32" spans="1:10" x14ac:dyDescent="0.3">
      <c r="A32" s="6">
        <f>IF(OR(LEFT(A15,5)="카오스 블",LEFT(A15,5)="카오스 피",LEFT(A15,5)="카오스 반",LEFT(A15,5)="카오스 벨",LEFT(A15,5)="카오스 파",LEFT(A15,4)="노멀 스",LEFT(A15,4)="노멀 데",LEFT(A15,4)="노멀 루",LEFT(A15,4)="노멀 윌",LEFT(A15,4)="노멀 더",LEFT(A15,4)="노멀 듄",LEFT(A15,4)="하드 스",LEFT(A15,4)="하드 데",LEFT(A15,4)="하드 루",LEFT(A15,4)="하드 윌",LEFT(A15,4)="하드 진",LEFT(A15,4)="하드 검",LEFT(A15,4)="이지 루",LEFT(A15,5)="카오스 더",LEFT(A15,4)="하드 듄"),IFERROR(VLOOKUP(A15,'결정석 가격 정리(내림차순)'!$A$1:$B$99,2,0)/VLOOKUP(A15,'보스 파티원'!$A$1:$B$50,2,0),0),IFERROR(VLOOKUP(A15,'결정석 가격 정리(내림차순)'!$A$1:$B$99,2,0),0))</f>
        <v>0</v>
      </c>
      <c r="B32" s="6">
        <f>IF(OR(LEFT(B15,5)="카오스 블",LEFT(B15,5)="카오스 피",LEFT(B15,5)="카오스 반",LEFT(B15,5)="카오스 벨",LEFT(B15,5)="카오스 파",LEFT(B15,4)="노멀 스",LEFT(B15,4)="노멀 데",LEFT(B15,4)="노멀 루",LEFT(B15,4)="노멀 윌",LEFT(B15,4)="노멀 더",LEFT(B15,4)="노멀 듄",LEFT(B15,4)="하드 스",LEFT(B15,4)="하드 데",LEFT(B15,4)="하드 루",LEFT(B15,4)="하드 윌",LEFT(B15,4)="하드 진",LEFT(B15,4)="하드 검",LEFT(B15,4)="이지 루",LEFT(B15,5)="카오스 더",LEFT(B15,4)="하드 듄"),IFERROR(VLOOKUP(B15,'결정석 가격 정리(내림차순)'!$A$1:$B$99,2,0)/VLOOKUP(B15,'보스 파티원'!$A$1:$B$50,2,0),0),IFERROR(VLOOKUP(B15,'결정석 가격 정리(내림차순)'!$A$1:$B$99,2,0),0))</f>
        <v>0</v>
      </c>
      <c r="C32" s="6">
        <f>IF(OR(LEFT(C15,5)="카오스 블",LEFT(C15,5)="카오스 피",LEFT(C15,5)="카오스 반",LEFT(C15,5)="카오스 벨",LEFT(C15,5)="카오스 파",LEFT(C15,4)="노멀 스",LEFT(C15,4)="노멀 데",LEFT(C15,4)="노멀 루",LEFT(C15,4)="노멀 윌",LEFT(C15,4)="노멀 더",LEFT(C15,4)="노멀 듄",LEFT(C15,4)="하드 스",LEFT(C15,4)="하드 데",LEFT(C15,4)="하드 루",LEFT(C15,4)="하드 윌",LEFT(C15,4)="하드 진",LEFT(C15,4)="하드 검",LEFT(C15,4)="이지 루",LEFT(C15,5)="카오스 더",LEFT(C15,4)="하드 듄"),IFERROR(VLOOKUP(C15,'결정석 가격 정리(내림차순)'!$A$1:$B$99,2,0)/VLOOKUP(C15,'보스 파티원'!$A$1:$B$50,2,0),0),IFERROR(VLOOKUP(C15,'결정석 가격 정리(내림차순)'!$A$1:$B$99,2,0),0))</f>
        <v>0</v>
      </c>
      <c r="D32" s="6">
        <f>IF(OR(LEFT(D15,5)="카오스 블",LEFT(D15,5)="카오스 피",LEFT(D15,5)="카오스 반",LEFT(D15,5)="카오스 벨",LEFT(D15,5)="카오스 파",LEFT(D15,4)="노멀 스",LEFT(D15,4)="노멀 데",LEFT(D15,4)="노멀 루",LEFT(D15,4)="노멀 윌",LEFT(D15,4)="노멀 더",LEFT(D15,4)="노멀 듄",LEFT(D15,4)="하드 스",LEFT(D15,4)="하드 데",LEFT(D15,4)="하드 루",LEFT(D15,4)="하드 윌",LEFT(D15,4)="하드 진",LEFT(D15,4)="하드 검",LEFT(D15,4)="이지 루",LEFT(D15,5)="카오스 더",LEFT(D15,4)="하드 듄"),IFERROR(VLOOKUP(D15,'결정석 가격 정리(내림차순)'!$A$1:$B$99,2,0)/VLOOKUP(D15,'보스 파티원'!$A$1:$B$50,2,0),0),IFERROR(VLOOKUP(D15,'결정석 가격 정리(내림차순)'!$A$1:$B$99,2,0),0))</f>
        <v>1352000</v>
      </c>
      <c r="E32" s="6">
        <f>IF(OR(LEFT(E15,5)="카오스 블",LEFT(E15,5)="카오스 피",LEFT(E15,5)="카오스 반",LEFT(E15,5)="카오스 벨",LEFT(E15,5)="카오스 파",LEFT(E15,4)="노멀 스",LEFT(E15,4)="노멀 데",LEFT(E15,4)="노멀 루",LEFT(E15,4)="노멀 윌",LEFT(E15,4)="노멀 더",LEFT(E15,4)="노멀 듄",LEFT(E15,4)="하드 스",LEFT(E15,4)="하드 데",LEFT(E15,4)="하드 루",LEFT(E15,4)="하드 윌",LEFT(E15,4)="하드 진",LEFT(E15,4)="하드 검",LEFT(E15,4)="이지 루",LEFT(E15,5)="카오스 더",LEFT(E15,4)="하드 듄"),IFERROR(VLOOKUP(E15,'결정석 가격 정리(내림차순)'!$A$1:$B$99,2,0)/VLOOKUP(E15,'보스 파티원'!$A$1:$B$50,2,0),0),IFERROR(VLOOKUP(E15,'결정석 가격 정리(내림차순)'!$A$1:$B$99,2,0),0))</f>
        <v>0</v>
      </c>
      <c r="F32" s="6">
        <f>IF(OR(LEFT(F15,5)="카오스 블",LEFT(F15,5)="카오스 피",LEFT(F15,5)="카오스 반",LEFT(F15,5)="카오스 벨",LEFT(F15,5)="카오스 파",LEFT(F15,4)="노멀 스",LEFT(F15,4)="노멀 데",LEFT(F15,4)="노멀 루",LEFT(F15,4)="노멀 윌",LEFT(F15,4)="노멀 더",LEFT(F15,4)="노멀 듄",LEFT(F15,4)="하드 스",LEFT(F15,4)="하드 데",LEFT(F15,4)="하드 루",LEFT(F15,4)="하드 윌",LEFT(F15,4)="하드 진",LEFT(F15,4)="하드 검",LEFT(F15,4)="이지 루",LEFT(F15,5)="카오스 더",LEFT(F15,4)="하드 듄"),IFERROR(VLOOKUP(F15,'결정석 가격 정리(내림차순)'!$A$1:$B$99,2,0)/VLOOKUP(F15,'보스 파티원'!$A$1:$B$50,2,0),0),IFERROR(VLOOKUP(F15,'결정석 가격 정리(내림차순)'!$A$1:$B$99,2,0),0))</f>
        <v>0</v>
      </c>
      <c r="G32" s="6">
        <f>IF(OR(LEFT(G15,5)="카오스 블",LEFT(G15,5)="카오스 피",LEFT(G15,5)="카오스 반",LEFT(G15,5)="카오스 벨",LEFT(G15,5)="카오스 파",LEFT(G15,4)="노멀 스",LEFT(G15,4)="노멀 데",LEFT(G15,4)="노멀 루",LEFT(G15,4)="노멀 윌",LEFT(G15,4)="노멀 더",LEFT(G15,4)="노멀 듄",LEFT(G15,4)="하드 스",LEFT(G15,4)="하드 데",LEFT(G15,4)="하드 루",LEFT(G15,4)="하드 윌",LEFT(G15,4)="하드 진",LEFT(G15,4)="하드 검",LEFT(G15,4)="이지 루",LEFT(G15,5)="카오스 더",LEFT(G15,4)="하드 듄"),IFERROR(VLOOKUP(G15,'결정석 가격 정리(내림차순)'!$A$1:$B$99,2,0)/VLOOKUP(G15,'보스 파티원'!$A$1:$B$50,2,0),0),IFERROR(VLOOKUP(G15,'결정석 가격 정리(내림차순)'!$A$1:$B$99,2,0),0))</f>
        <v>0</v>
      </c>
      <c r="H32" s="6"/>
      <c r="I32" s="11"/>
      <c r="J32" s="11"/>
    </row>
    <row r="33" spans="1:10" x14ac:dyDescent="0.3">
      <c r="A33" s="6">
        <f>IF(OR(LEFT(A16,5)="카오스 블",LEFT(A16,5)="카오스 피",LEFT(A16,5)="카오스 반",LEFT(A16,5)="카오스 벨",LEFT(A16,5)="카오스 파",LEFT(A16,4)="노멀 스",LEFT(A16,4)="노멀 데",LEFT(A16,4)="노멀 루",LEFT(A16,4)="노멀 윌",LEFT(A16,4)="노멀 더",LEFT(A16,4)="노멀 듄",LEFT(A16,4)="하드 스",LEFT(A16,4)="하드 데",LEFT(A16,4)="하드 루",LEFT(A16,4)="하드 윌",LEFT(A16,4)="하드 진",LEFT(A16,4)="하드 검",LEFT(A16,4)="이지 루",LEFT(A16,5)="카오스 더",LEFT(A16,4)="하드 듄"),IFERROR(VLOOKUP(A16,'결정석 가격 정리(내림차순)'!$A$1:$B$99,2,0)/VLOOKUP(A16,'보스 파티원'!$A$1:$B$50,2,0),0),IFERROR(VLOOKUP(A16,'결정석 가격 정리(내림차순)'!$A$1:$B$99,2,0),0))</f>
        <v>0</v>
      </c>
      <c r="B33" s="6">
        <f>IF(OR(LEFT(B16,5)="카오스 블",LEFT(B16,5)="카오스 피",LEFT(B16,5)="카오스 반",LEFT(B16,5)="카오스 벨",LEFT(B16,5)="카오스 파",LEFT(B16,4)="노멀 스",LEFT(B16,4)="노멀 데",LEFT(B16,4)="노멀 루",LEFT(B16,4)="노멀 윌",LEFT(B16,4)="노멀 더",LEFT(B16,4)="노멀 듄",LEFT(B16,4)="하드 스",LEFT(B16,4)="하드 데",LEFT(B16,4)="하드 루",LEFT(B16,4)="하드 윌",LEFT(B16,4)="하드 진",LEFT(B16,4)="하드 검",LEFT(B16,4)="이지 루",LEFT(B16,5)="카오스 더",LEFT(B16,4)="하드 듄"),IFERROR(VLOOKUP(B16,'결정석 가격 정리(내림차순)'!$A$1:$B$99,2,0)/VLOOKUP(B16,'보스 파티원'!$A$1:$B$50,2,0),0),IFERROR(VLOOKUP(B16,'결정석 가격 정리(내림차순)'!$A$1:$B$99,2,0),0))</f>
        <v>0</v>
      </c>
      <c r="C33" s="6">
        <f>IF(OR(LEFT(C16,5)="카오스 블",LEFT(C16,5)="카오스 피",LEFT(C16,5)="카오스 반",LEFT(C16,5)="카오스 벨",LEFT(C16,5)="카오스 파",LEFT(C16,4)="노멀 스",LEFT(C16,4)="노멀 데",LEFT(C16,4)="노멀 루",LEFT(C16,4)="노멀 윌",LEFT(C16,4)="노멀 더",LEFT(C16,4)="노멀 듄",LEFT(C16,4)="하드 스",LEFT(C16,4)="하드 데",LEFT(C16,4)="하드 루",LEFT(C16,4)="하드 윌",LEFT(C16,4)="하드 진",LEFT(C16,4)="하드 검",LEFT(C16,4)="이지 루",LEFT(C16,5)="카오스 더",LEFT(C16,4)="하드 듄"),IFERROR(VLOOKUP(C16,'결정석 가격 정리(내림차순)'!$A$1:$B$99,2,0)/VLOOKUP(C16,'보스 파티원'!$A$1:$B$50,2,0),0),IFERROR(VLOOKUP(C16,'결정석 가격 정리(내림차순)'!$A$1:$B$99,2,0),0))</f>
        <v>0</v>
      </c>
      <c r="D33" s="6">
        <f>IF(OR(LEFT(D16,5)="카오스 블",LEFT(D16,5)="카오스 피",LEFT(D16,5)="카오스 반",LEFT(D16,5)="카오스 벨",LEFT(D16,5)="카오스 파",LEFT(D16,4)="노멀 스",LEFT(D16,4)="노멀 데",LEFT(D16,4)="노멀 루",LEFT(D16,4)="노멀 윌",LEFT(D16,4)="노멀 더",LEFT(D16,4)="노멀 듄",LEFT(D16,4)="하드 스",LEFT(D16,4)="하드 데",LEFT(D16,4)="하드 루",LEFT(D16,4)="하드 윌",LEFT(D16,4)="하드 진",LEFT(D16,4)="하드 검",LEFT(D16,4)="이지 루",LEFT(D16,5)="카오스 더",LEFT(D16,4)="하드 듄"),IFERROR(VLOOKUP(D16,'결정석 가격 정리(내림차순)'!$A$1:$B$99,2,0)/VLOOKUP(D16,'보스 파티원'!$A$1:$B$50,2,0),0),IFERROR(VLOOKUP(D16,'결정석 가격 정리(내림차순)'!$A$1:$B$99,2,0),0))</f>
        <v>1250000</v>
      </c>
      <c r="E33" s="6">
        <f>IF(OR(LEFT(E16,5)="카오스 블",LEFT(E16,5)="카오스 피",LEFT(E16,5)="카오스 반",LEFT(E16,5)="카오스 벨",LEFT(E16,5)="카오스 파",LEFT(E16,4)="노멀 스",LEFT(E16,4)="노멀 데",LEFT(E16,4)="노멀 루",LEFT(E16,4)="노멀 윌",LEFT(E16,4)="노멀 더",LEFT(E16,4)="노멀 듄",LEFT(E16,4)="하드 스",LEFT(E16,4)="하드 데",LEFT(E16,4)="하드 루",LEFT(E16,4)="하드 윌",LEFT(E16,4)="하드 진",LEFT(E16,4)="하드 검",LEFT(E16,4)="이지 루",LEFT(E16,5)="카오스 더",LEFT(E16,4)="하드 듄"),IFERROR(VLOOKUP(E16,'결정석 가격 정리(내림차순)'!$A$1:$B$99,2,0)/VLOOKUP(E16,'보스 파티원'!$A$1:$B$50,2,0),0),IFERROR(VLOOKUP(E16,'결정석 가격 정리(내림차순)'!$A$1:$B$99,2,0),0))</f>
        <v>0</v>
      </c>
      <c r="F33" s="6">
        <f>IF(OR(LEFT(F16,5)="카오스 블",LEFT(F16,5)="카오스 피",LEFT(F16,5)="카오스 반",LEFT(F16,5)="카오스 벨",LEFT(F16,5)="카오스 파",LEFT(F16,4)="노멀 스",LEFT(F16,4)="노멀 데",LEFT(F16,4)="노멀 루",LEFT(F16,4)="노멀 윌",LEFT(F16,4)="노멀 더",LEFT(F16,4)="노멀 듄",LEFT(F16,4)="하드 스",LEFT(F16,4)="하드 데",LEFT(F16,4)="하드 루",LEFT(F16,4)="하드 윌",LEFT(F16,4)="하드 진",LEFT(F16,4)="하드 검",LEFT(F16,4)="이지 루",LEFT(F16,5)="카오스 더",LEFT(F16,4)="하드 듄"),IFERROR(VLOOKUP(F16,'결정석 가격 정리(내림차순)'!$A$1:$B$99,2,0)/VLOOKUP(F16,'보스 파티원'!$A$1:$B$50,2,0),0),IFERROR(VLOOKUP(F16,'결정석 가격 정리(내림차순)'!$A$1:$B$99,2,0),0))</f>
        <v>0</v>
      </c>
      <c r="G33" s="6">
        <f>IF(OR(LEFT(G16,5)="카오스 블",LEFT(G16,5)="카오스 피",LEFT(G16,5)="카오스 반",LEFT(G16,5)="카오스 벨",LEFT(G16,5)="카오스 파",LEFT(G16,4)="노멀 스",LEFT(G16,4)="노멀 데",LEFT(G16,4)="노멀 루",LEFT(G16,4)="노멀 윌",LEFT(G16,4)="노멀 더",LEFT(G16,4)="노멀 듄",LEFT(G16,4)="하드 스",LEFT(G16,4)="하드 데",LEFT(G16,4)="하드 루",LEFT(G16,4)="하드 윌",LEFT(G16,4)="하드 진",LEFT(G16,4)="하드 검",LEFT(G16,4)="이지 루",LEFT(G16,5)="카오스 더",LEFT(G16,4)="하드 듄"),IFERROR(VLOOKUP(G16,'결정석 가격 정리(내림차순)'!$A$1:$B$99,2,0)/VLOOKUP(G16,'보스 파티원'!$A$1:$B$50,2,0),0),IFERROR(VLOOKUP(G16,'결정석 가격 정리(내림차순)'!$A$1:$B$99,2,0),0))</f>
        <v>0</v>
      </c>
      <c r="H33" s="6"/>
      <c r="I33" s="11"/>
      <c r="J33" s="11"/>
    </row>
    <row r="34" spans="1:10" x14ac:dyDescent="0.3">
      <c r="A34" s="6">
        <f>SUM(A19:A31)</f>
        <v>49446000</v>
      </c>
      <c r="B34" s="6">
        <f>SUM(B19:B31)</f>
        <v>14233500</v>
      </c>
      <c r="C34" s="6">
        <f>SUM(C19:C31)</f>
        <v>14233500</v>
      </c>
      <c r="D34" s="6">
        <f>SUM(D19:D31)</f>
        <v>153552000</v>
      </c>
      <c r="E34" s="6">
        <f>SUM(E19:E31)</f>
        <v>15201500</v>
      </c>
      <c r="F34" s="6">
        <f>SUM(F19:F31)</f>
        <v>14233500</v>
      </c>
      <c r="G34" s="6">
        <f>SUM(G19:G31)</f>
        <v>14233500</v>
      </c>
      <c r="H34" s="6">
        <f>SUM(A34:G34)</f>
        <v>275133500</v>
      </c>
      <c r="I34" s="11"/>
      <c r="J34" s="11"/>
    </row>
  </sheetData>
  <autoFilter ref="A1:H34" xr:uid="{D24D8B5E-3F11-44D2-AEBE-9DAB405488F8}"/>
  <phoneticPr fontId="1" type="noConversion"/>
  <conditionalFormatting sqref="A18:G3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F66D-031E-4C29-9F3D-6FD5AB57C045}">
  <dimension ref="A1:B33"/>
  <sheetViews>
    <sheetView zoomScale="160" zoomScaleNormal="160" workbookViewId="0">
      <selection activeCell="B12" sqref="B12"/>
    </sheetView>
  </sheetViews>
  <sheetFormatPr defaultRowHeight="16.5" x14ac:dyDescent="0.3"/>
  <cols>
    <col min="1" max="1" width="15.625" customWidth="1"/>
  </cols>
  <sheetData>
    <row r="1" spans="1:2" x14ac:dyDescent="0.3">
      <c r="A1" s="8" t="s">
        <v>65</v>
      </c>
      <c r="B1" s="9" t="s">
        <v>64</v>
      </c>
    </row>
    <row r="2" spans="1:2" x14ac:dyDescent="0.3">
      <c r="A2" s="10" t="s">
        <v>59</v>
      </c>
      <c r="B2" s="11">
        <v>1</v>
      </c>
    </row>
    <row r="3" spans="1:2" x14ac:dyDescent="0.3">
      <c r="A3" s="10" t="s">
        <v>60</v>
      </c>
      <c r="B3" s="11">
        <v>1</v>
      </c>
    </row>
    <row r="4" spans="1:2" x14ac:dyDescent="0.3">
      <c r="A4" s="10" t="s">
        <v>61</v>
      </c>
      <c r="B4" s="11">
        <v>1</v>
      </c>
    </row>
    <row r="5" spans="1:2" x14ac:dyDescent="0.3">
      <c r="A5" s="10" t="s">
        <v>66</v>
      </c>
      <c r="B5" s="11">
        <v>1</v>
      </c>
    </row>
    <row r="6" spans="1:2" x14ac:dyDescent="0.3">
      <c r="A6" s="10" t="s">
        <v>68</v>
      </c>
      <c r="B6" s="11">
        <v>1</v>
      </c>
    </row>
    <row r="7" spans="1:2" x14ac:dyDescent="0.3">
      <c r="A7" s="10" t="s">
        <v>67</v>
      </c>
      <c r="B7" s="11">
        <v>1</v>
      </c>
    </row>
    <row r="8" spans="1:2" x14ac:dyDescent="0.3">
      <c r="A8" s="10" t="s">
        <v>69</v>
      </c>
      <c r="B8" s="11">
        <v>1</v>
      </c>
    </row>
    <row r="9" spans="1:2" x14ac:dyDescent="0.3">
      <c r="A9" s="10" t="s">
        <v>70</v>
      </c>
      <c r="B9" s="11">
        <v>1</v>
      </c>
    </row>
    <row r="10" spans="1:2" x14ac:dyDescent="0.3">
      <c r="A10" s="10" t="s">
        <v>71</v>
      </c>
      <c r="B10" s="11">
        <v>1</v>
      </c>
    </row>
    <row r="11" spans="1:2" x14ac:dyDescent="0.3">
      <c r="A11" s="10" t="s">
        <v>72</v>
      </c>
      <c r="B11" s="11">
        <v>1</v>
      </c>
    </row>
    <row r="12" spans="1:2" x14ac:dyDescent="0.3">
      <c r="A12" s="10" t="s">
        <v>82</v>
      </c>
      <c r="B12" s="11">
        <v>1</v>
      </c>
    </row>
    <row r="13" spans="1:2" x14ac:dyDescent="0.3">
      <c r="A13" s="10" t="s">
        <v>73</v>
      </c>
      <c r="B13" s="11">
        <v>1</v>
      </c>
    </row>
    <row r="14" spans="1:2" x14ac:dyDescent="0.3">
      <c r="A14" s="10" t="s">
        <v>74</v>
      </c>
      <c r="B14" s="11">
        <v>1</v>
      </c>
    </row>
    <row r="15" spans="1:2" x14ac:dyDescent="0.3">
      <c r="A15" s="10" t="s">
        <v>75</v>
      </c>
      <c r="B15" s="11">
        <v>1</v>
      </c>
    </row>
    <row r="16" spans="1:2" x14ac:dyDescent="0.3">
      <c r="A16" s="10" t="s">
        <v>77</v>
      </c>
      <c r="B16" s="11">
        <v>1</v>
      </c>
    </row>
    <row r="17" spans="1:2" x14ac:dyDescent="0.3">
      <c r="A17" s="10" t="s">
        <v>76</v>
      </c>
      <c r="B17" s="11">
        <v>1</v>
      </c>
    </row>
    <row r="18" spans="1:2" x14ac:dyDescent="0.3">
      <c r="A18" s="10" t="s">
        <v>78</v>
      </c>
      <c r="B18" s="11">
        <v>1</v>
      </c>
    </row>
    <row r="19" spans="1:2" x14ac:dyDescent="0.3">
      <c r="A19" s="10" t="s">
        <v>80</v>
      </c>
      <c r="B19" s="11">
        <v>1</v>
      </c>
    </row>
    <row r="20" spans="1:2" x14ac:dyDescent="0.3">
      <c r="A20" s="10" t="s">
        <v>81</v>
      </c>
      <c r="B20" s="12">
        <v>1</v>
      </c>
    </row>
    <row r="21" spans="1:2" x14ac:dyDescent="0.3">
      <c r="A21" s="10" t="s">
        <v>63</v>
      </c>
      <c r="B21" s="12">
        <v>1</v>
      </c>
    </row>
    <row r="22" spans="1:2" x14ac:dyDescent="0.3">
      <c r="A22" s="10" t="s">
        <v>62</v>
      </c>
      <c r="B22" s="12">
        <v>1</v>
      </c>
    </row>
    <row r="23" spans="1:2" x14ac:dyDescent="0.3">
      <c r="A23" s="11"/>
      <c r="B23" s="11"/>
    </row>
    <row r="24" spans="1:2" x14ac:dyDescent="0.3">
      <c r="A24" s="11"/>
      <c r="B24" s="11"/>
    </row>
    <row r="25" spans="1:2" x14ac:dyDescent="0.3">
      <c r="A25" s="11"/>
      <c r="B25" s="11"/>
    </row>
    <row r="26" spans="1:2" x14ac:dyDescent="0.3">
      <c r="A26" s="11"/>
      <c r="B26" s="11"/>
    </row>
    <row r="27" spans="1:2" x14ac:dyDescent="0.3">
      <c r="A27" s="11"/>
      <c r="B27" s="11"/>
    </row>
    <row r="28" spans="1:2" x14ac:dyDescent="0.3">
      <c r="A28" s="11"/>
      <c r="B28" s="11"/>
    </row>
    <row r="29" spans="1:2" x14ac:dyDescent="0.3">
      <c r="A29" s="11"/>
      <c r="B29" s="11"/>
    </row>
    <row r="30" spans="1:2" x14ac:dyDescent="0.3">
      <c r="A30" s="11"/>
      <c r="B30" s="11"/>
    </row>
    <row r="31" spans="1:2" x14ac:dyDescent="0.3">
      <c r="A31" s="11"/>
    </row>
    <row r="32" spans="1:2" x14ac:dyDescent="0.3">
      <c r="A32" s="11"/>
    </row>
    <row r="33" spans="1:1" x14ac:dyDescent="0.3">
      <c r="A33" s="1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64DA-1F05-4E80-AE11-4561282BC1B5}">
  <dimension ref="A1:J7"/>
  <sheetViews>
    <sheetView workbookViewId="0">
      <selection activeCell="A3" sqref="A3:J3"/>
    </sheetView>
  </sheetViews>
  <sheetFormatPr defaultRowHeight="16.5" x14ac:dyDescent="0.3"/>
  <cols>
    <col min="1" max="1" width="9.875" bestFit="1" customWidth="1"/>
  </cols>
  <sheetData>
    <row r="1" spans="1:10" x14ac:dyDescent="0.3">
      <c r="A1" s="16" t="s">
        <v>79</v>
      </c>
      <c r="B1" s="16"/>
      <c r="C1" s="16"/>
      <c r="D1" s="16"/>
      <c r="E1" s="16" t="s">
        <v>52</v>
      </c>
      <c r="F1" s="16"/>
      <c r="G1" s="16"/>
      <c r="H1" s="16"/>
      <c r="I1" s="16"/>
      <c r="J1" s="16"/>
    </row>
    <row r="2" spans="1:10" x14ac:dyDescent="0.3">
      <c r="A2" s="16">
        <v>228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5" x14ac:dyDescent="0.3">
      <c r="A3" s="15">
        <f>(A2:D2*13821)*2</f>
        <v>6302376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3">
      <c r="A4" s="16" t="s">
        <v>83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3">
      <c r="A5" s="15">
        <f>A3*3</f>
        <v>18907128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3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</sheetData>
  <mergeCells count="6">
    <mergeCell ref="A5:J7"/>
    <mergeCell ref="A1:D1"/>
    <mergeCell ref="A2:D2"/>
    <mergeCell ref="E1:J2"/>
    <mergeCell ref="A3:J3"/>
    <mergeCell ref="A4:J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5FEF-63F3-4DAA-8048-71826C7F4AF8}">
  <dimension ref="A1:D47"/>
  <sheetViews>
    <sheetView workbookViewId="0">
      <selection activeCell="B1" sqref="B1"/>
    </sheetView>
  </sheetViews>
  <sheetFormatPr defaultRowHeight="16.5" x14ac:dyDescent="0.3"/>
  <cols>
    <col min="1" max="1" width="16.625" customWidth="1"/>
    <col min="2" max="2" width="11.625" customWidth="1"/>
    <col min="3" max="3" width="16.625" customWidth="1"/>
    <col min="4" max="4" width="10.625" customWidth="1"/>
    <col min="5" max="5" width="16.625" customWidth="1"/>
    <col min="6" max="6" width="10.625" customWidth="1"/>
  </cols>
  <sheetData>
    <row r="1" spans="1:4" x14ac:dyDescent="0.3">
      <c r="A1" s="2" t="s">
        <v>26</v>
      </c>
      <c r="B1" s="1">
        <v>200000</v>
      </c>
      <c r="D1" s="1"/>
    </row>
    <row r="2" spans="1:4" x14ac:dyDescent="0.3">
      <c r="A2" s="2" t="s">
        <v>27</v>
      </c>
      <c r="B2" s="1">
        <v>612500</v>
      </c>
      <c r="D2" s="1"/>
    </row>
    <row r="3" spans="1:4" x14ac:dyDescent="0.3">
      <c r="A3" s="2" t="s">
        <v>30</v>
      </c>
      <c r="B3" s="1">
        <v>684500</v>
      </c>
      <c r="D3" s="1"/>
    </row>
    <row r="4" spans="1:4" x14ac:dyDescent="0.3">
      <c r="A4" s="2" t="s">
        <v>38</v>
      </c>
      <c r="B4" s="1">
        <v>722000</v>
      </c>
      <c r="D4" s="1"/>
    </row>
    <row r="5" spans="1:4" x14ac:dyDescent="0.3">
      <c r="A5" s="2" t="s">
        <v>34</v>
      </c>
      <c r="B5" s="1">
        <v>800000</v>
      </c>
    </row>
    <row r="6" spans="1:4" x14ac:dyDescent="0.3">
      <c r="A6" s="2" t="s">
        <v>28</v>
      </c>
      <c r="B6" s="1">
        <v>882000</v>
      </c>
    </row>
    <row r="7" spans="1:4" x14ac:dyDescent="0.3">
      <c r="A7" s="2" t="s">
        <v>22</v>
      </c>
      <c r="B7" s="1">
        <v>968000</v>
      </c>
    </row>
    <row r="8" spans="1:4" x14ac:dyDescent="0.3">
      <c r="A8" s="2" t="s">
        <v>23</v>
      </c>
      <c r="B8" s="1">
        <v>968000</v>
      </c>
    </row>
    <row r="9" spans="1:4" x14ac:dyDescent="0.3">
      <c r="A9" s="2" t="s">
        <v>24</v>
      </c>
      <c r="B9" s="1">
        <v>968000</v>
      </c>
    </row>
    <row r="10" spans="1:4" x14ac:dyDescent="0.3">
      <c r="A10" s="2" t="s">
        <v>25</v>
      </c>
      <c r="B10" s="1">
        <v>968000</v>
      </c>
    </row>
    <row r="11" spans="1:4" x14ac:dyDescent="0.3">
      <c r="A11" s="2" t="s">
        <v>29</v>
      </c>
      <c r="B11" s="1">
        <v>1012500</v>
      </c>
    </row>
    <row r="12" spans="1:4" x14ac:dyDescent="0.3">
      <c r="A12" s="2" t="s">
        <v>35</v>
      </c>
      <c r="B12" s="1">
        <v>1058000</v>
      </c>
    </row>
    <row r="13" spans="1:4" x14ac:dyDescent="0.3">
      <c r="A13" s="2" t="s">
        <v>37</v>
      </c>
      <c r="B13" s="1">
        <v>1152000</v>
      </c>
    </row>
    <row r="14" spans="1:4" x14ac:dyDescent="0.3">
      <c r="A14" s="2" t="s">
        <v>11</v>
      </c>
      <c r="B14" s="1">
        <v>1250000</v>
      </c>
    </row>
    <row r="15" spans="1:4" x14ac:dyDescent="0.3">
      <c r="A15" s="2" t="s">
        <v>12</v>
      </c>
      <c r="B15" s="1">
        <v>1352000</v>
      </c>
    </row>
    <row r="16" spans="1:4" x14ac:dyDescent="0.3">
      <c r="A16" s="2" t="s">
        <v>21</v>
      </c>
      <c r="B16" s="1">
        <v>1404500</v>
      </c>
    </row>
    <row r="17" spans="1:2" x14ac:dyDescent="0.3">
      <c r="A17" s="2" t="s">
        <v>36</v>
      </c>
      <c r="B17" s="1">
        <v>1458000</v>
      </c>
    </row>
    <row r="18" spans="1:2" x14ac:dyDescent="0.3">
      <c r="A18" s="2" t="s">
        <v>8</v>
      </c>
      <c r="B18" s="1">
        <v>2450000</v>
      </c>
    </row>
    <row r="19" spans="1:2" x14ac:dyDescent="0.3">
      <c r="A19" s="2" t="s">
        <v>9</v>
      </c>
      <c r="B19" s="1">
        <v>2520500</v>
      </c>
    </row>
    <row r="20" spans="1:2" x14ac:dyDescent="0.3">
      <c r="A20" s="2" t="s">
        <v>10</v>
      </c>
      <c r="B20" s="1">
        <v>2592000</v>
      </c>
    </row>
    <row r="21" spans="1:2" x14ac:dyDescent="0.3">
      <c r="A21" s="2" t="s">
        <v>15</v>
      </c>
      <c r="B21" s="1">
        <v>2664500</v>
      </c>
    </row>
    <row r="22" spans="1:2" x14ac:dyDescent="0.3">
      <c r="A22" s="2" t="s">
        <v>32</v>
      </c>
      <c r="B22" s="1">
        <v>9112500</v>
      </c>
    </row>
    <row r="23" spans="1:2" x14ac:dyDescent="0.3">
      <c r="A23" s="2" t="s">
        <v>20</v>
      </c>
      <c r="B23" s="1">
        <v>11250000</v>
      </c>
    </row>
    <row r="24" spans="1:2" x14ac:dyDescent="0.3">
      <c r="A24" s="2" t="s">
        <v>14</v>
      </c>
      <c r="B24" s="1">
        <v>12800000</v>
      </c>
    </row>
    <row r="25" spans="1:2" x14ac:dyDescent="0.3">
      <c r="A25" s="2" t="s">
        <v>16</v>
      </c>
      <c r="B25" s="1">
        <v>14450000</v>
      </c>
    </row>
    <row r="26" spans="1:2" x14ac:dyDescent="0.3">
      <c r="A26" s="2" t="s">
        <v>13</v>
      </c>
      <c r="B26" s="1">
        <v>16200000</v>
      </c>
    </row>
    <row r="27" spans="1:2" x14ac:dyDescent="0.3">
      <c r="A27" s="2" t="s">
        <v>17</v>
      </c>
      <c r="B27" s="1">
        <v>16200000</v>
      </c>
    </row>
    <row r="28" spans="1:2" x14ac:dyDescent="0.3">
      <c r="A28" s="2" t="s">
        <v>18</v>
      </c>
      <c r="B28" s="1">
        <v>16200000</v>
      </c>
    </row>
    <row r="29" spans="1:2" x14ac:dyDescent="0.3">
      <c r="A29" s="2" t="s">
        <v>19</v>
      </c>
      <c r="B29" s="1">
        <v>16200000</v>
      </c>
    </row>
    <row r="30" spans="1:2" x14ac:dyDescent="0.3">
      <c r="A30" s="2" t="s">
        <v>39</v>
      </c>
      <c r="B30" s="1">
        <v>19012500</v>
      </c>
    </row>
    <row r="31" spans="1:2" x14ac:dyDescent="0.3">
      <c r="A31" s="2" t="s">
        <v>33</v>
      </c>
      <c r="B31" s="1">
        <v>21012500</v>
      </c>
    </row>
    <row r="32" spans="1:2" x14ac:dyDescent="0.3">
      <c r="A32" s="2" t="s">
        <v>31</v>
      </c>
      <c r="B32" s="1">
        <v>26450000</v>
      </c>
    </row>
    <row r="33" spans="1:2" x14ac:dyDescent="0.3">
      <c r="A33" t="s">
        <v>40</v>
      </c>
      <c r="B33" s="1">
        <v>32512500</v>
      </c>
    </row>
    <row r="34" spans="1:2" x14ac:dyDescent="0.3">
      <c r="A34" t="s">
        <v>41</v>
      </c>
      <c r="B34" s="1">
        <v>33800000</v>
      </c>
    </row>
    <row r="35" spans="1:2" x14ac:dyDescent="0.3">
      <c r="A35" t="s">
        <v>82</v>
      </c>
      <c r="B35" s="1">
        <v>35112500</v>
      </c>
    </row>
    <row r="36" spans="1:2" x14ac:dyDescent="0.3">
      <c r="A36" t="s">
        <v>42</v>
      </c>
      <c r="B36" s="1">
        <v>40612500</v>
      </c>
    </row>
    <row r="37" spans="1:2" x14ac:dyDescent="0.3">
      <c r="A37" t="s">
        <v>43</v>
      </c>
      <c r="B37" s="1">
        <v>46512500</v>
      </c>
    </row>
    <row r="38" spans="1:2" x14ac:dyDescent="0.3">
      <c r="A38" t="s">
        <v>44</v>
      </c>
      <c r="B38" s="1">
        <v>49612500</v>
      </c>
    </row>
    <row r="39" spans="1:2" x14ac:dyDescent="0.3">
      <c r="A39" t="s">
        <v>45</v>
      </c>
      <c r="B39" s="1">
        <v>52812500</v>
      </c>
    </row>
    <row r="40" spans="1:2" x14ac:dyDescent="0.3">
      <c r="A40" t="s">
        <v>46</v>
      </c>
      <c r="B40" s="1">
        <v>70312500</v>
      </c>
    </row>
    <row r="41" spans="1:2" x14ac:dyDescent="0.3">
      <c r="A41" t="s">
        <v>47</v>
      </c>
      <c r="B41" s="1">
        <v>74112500</v>
      </c>
    </row>
    <row r="42" spans="1:2" x14ac:dyDescent="0.3">
      <c r="A42" t="s">
        <v>48</v>
      </c>
      <c r="B42" s="1">
        <v>80000000</v>
      </c>
    </row>
    <row r="43" spans="1:2" x14ac:dyDescent="0.3">
      <c r="A43" t="s">
        <v>49</v>
      </c>
      <c r="B43" s="1">
        <v>88200000</v>
      </c>
    </row>
    <row r="44" spans="1:2" x14ac:dyDescent="0.3">
      <c r="A44" t="s">
        <v>50</v>
      </c>
      <c r="B44" s="1">
        <v>110450000</v>
      </c>
    </row>
    <row r="45" spans="1:2" x14ac:dyDescent="0.3">
      <c r="A45" t="s">
        <v>51</v>
      </c>
      <c r="B45" s="1">
        <v>245000000</v>
      </c>
    </row>
    <row r="46" spans="1:2" x14ac:dyDescent="0.3">
      <c r="A46" t="s">
        <v>80</v>
      </c>
      <c r="B46" s="1"/>
    </row>
    <row r="47" spans="1:2" x14ac:dyDescent="0.3">
      <c r="A47" t="s">
        <v>81</v>
      </c>
    </row>
  </sheetData>
  <autoFilter ref="A1:B47" xr:uid="{AF68B5CB-302D-49D4-9D9A-B8055AC3AD6E}"/>
  <sortState ref="A1:B32">
    <sortCondition ref="B1:B3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일주일 간 버는 메소는</vt:lpstr>
      <vt:lpstr>보스</vt:lpstr>
      <vt:lpstr>보스 파티원</vt:lpstr>
      <vt:lpstr>우르스</vt:lpstr>
      <vt:lpstr>결정석 가격 정리(내림차순)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Sihyeon Yang</dc:creator>
  <cp:lastModifiedBy>Sihyeon Yang</cp:lastModifiedBy>
  <dcterms:created xsi:type="dcterms:W3CDTF">2020-01-05T06:44:21Z</dcterms:created>
  <dcterms:modified xsi:type="dcterms:W3CDTF">2020-02-16T07:52:35Z</dcterms:modified>
</cp:coreProperties>
</file>