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3995" windowHeight="12615" firstSheet="2" activeTab="5"/>
  </bookViews>
  <sheets>
    <sheet name="보물지도(영웅)" sheetId="1" r:id="rId1"/>
    <sheet name="생활2제작" sheetId="5" r:id="rId2"/>
    <sheet name="6랭크 비밀지도섬(전설)" sheetId="6" r:id="rId3"/>
    <sheet name="해양잡템" sheetId="7" r:id="rId4"/>
    <sheet name="주간 레이드" sheetId="9" r:id="rId5"/>
    <sheet name="2.5T 레이드" sheetId="10" r:id="rId6"/>
    <sheet name="크리스탈,골드" sheetId="11" r:id="rId7"/>
  </sheets>
  <calcPr calcId="125725"/>
</workbook>
</file>

<file path=xl/calcChain.xml><?xml version="1.0" encoding="utf-8"?>
<calcChain xmlns="http://schemas.openxmlformats.org/spreadsheetml/2006/main">
  <c r="O24" i="10"/>
  <c r="O20"/>
  <c r="O16"/>
  <c r="O12"/>
  <c r="O8"/>
  <c r="O4"/>
  <c r="C29"/>
  <c r="C28"/>
  <c r="Q34" s="1"/>
  <c r="C27"/>
  <c r="Q33" s="1"/>
  <c r="C26"/>
  <c r="Q32" s="1"/>
  <c r="M28"/>
  <c r="W34" s="1"/>
  <c r="M27"/>
  <c r="W33" s="1"/>
  <c r="M26"/>
  <c r="W32" s="1"/>
  <c r="K28"/>
  <c r="K27"/>
  <c r="K26"/>
  <c r="I28"/>
  <c r="I27"/>
  <c r="I26"/>
  <c r="G28"/>
  <c r="G27"/>
  <c r="G26"/>
  <c r="E28"/>
  <c r="E27"/>
  <c r="E26"/>
  <c r="M29"/>
  <c r="W35" s="1"/>
  <c r="K29"/>
  <c r="C9" i="11"/>
  <c r="K5"/>
  <c r="J5"/>
  <c r="I5"/>
  <c r="A4"/>
  <c r="C5" s="1"/>
  <c r="A1"/>
  <c r="I29" i="10"/>
  <c r="G29"/>
  <c r="E29"/>
  <c r="B11" i="5"/>
  <c r="D9"/>
  <c r="F7"/>
  <c r="F10" s="1"/>
  <c r="E7"/>
  <c r="E8" s="1"/>
  <c r="D7"/>
  <c r="C7"/>
  <c r="C8" s="1"/>
  <c r="B7"/>
  <c r="S34" i="10" l="1"/>
  <c r="S35"/>
  <c r="U33"/>
  <c r="U35"/>
  <c r="S33"/>
  <c r="S32"/>
  <c r="U34"/>
  <c r="U32"/>
  <c r="A29"/>
  <c r="C4" i="11"/>
</calcChain>
</file>

<file path=xl/sharedStrings.xml><?xml version="1.0" encoding="utf-8"?>
<sst xmlns="http://schemas.openxmlformats.org/spreadsheetml/2006/main" count="604" uniqueCount="363">
  <si>
    <t>대륙</t>
    <phoneticPr fontId="1" type="noConversion"/>
  </si>
  <si>
    <t>지역이름</t>
    <phoneticPr fontId="1" type="noConversion"/>
  </si>
  <si>
    <t>여행자와 상인의 길</t>
    <phoneticPr fontId="1" type="noConversion"/>
  </si>
  <si>
    <t>아르테미스</t>
  </si>
  <si>
    <t>아르테미스</t>
    <phoneticPr fontId="1" type="noConversion"/>
  </si>
  <si>
    <t>국경지대</t>
    <phoneticPr fontId="1" type="noConversion"/>
  </si>
  <si>
    <t>촉촉하고 따듯한 땅</t>
    <phoneticPr fontId="1" type="noConversion"/>
  </si>
  <si>
    <t>로그힐</t>
    <phoneticPr fontId="1" type="noConversion"/>
  </si>
  <si>
    <t>안게모스 산 기슭</t>
  </si>
  <si>
    <t>하늘을 비추는 거울의 대지</t>
    <phoneticPr fontId="1" type="noConversion"/>
  </si>
  <si>
    <t>유디아</t>
    <phoneticPr fontId="1" type="noConversion"/>
  </si>
  <si>
    <t>살란드 구릉지</t>
    <phoneticPr fontId="1" type="noConversion"/>
  </si>
  <si>
    <t>바람에 휩쓸린 악마의 땅</t>
    <phoneticPr fontId="1" type="noConversion"/>
  </si>
  <si>
    <t>오즈혼 구릉지</t>
    <phoneticPr fontId="1" type="noConversion"/>
  </si>
  <si>
    <t>루테란서부</t>
    <phoneticPr fontId="1" type="noConversion"/>
  </si>
  <si>
    <t>레이크바</t>
  </si>
  <si>
    <t>만년설 아래 거대한 요새</t>
    <phoneticPr fontId="1" type="noConversion"/>
  </si>
  <si>
    <t>자고라스산</t>
    <phoneticPr fontId="1" type="noConversion"/>
  </si>
  <si>
    <t>저항과 폭력의 숲</t>
    <phoneticPr fontId="1" type="noConversion"/>
  </si>
  <si>
    <t>루테란 서부</t>
  </si>
  <si>
    <t>루테란 서부</t>
    <phoneticPr fontId="1" type="noConversion"/>
  </si>
  <si>
    <t>빌브린 숲</t>
    <phoneticPr fontId="1" type="noConversion"/>
  </si>
  <si>
    <t>절벽 위 영웅을 기리는 사당</t>
    <phoneticPr fontId="1" type="noConversion"/>
  </si>
  <si>
    <t>메드리닉 수도원</t>
    <phoneticPr fontId="1" type="noConversion"/>
  </si>
  <si>
    <t>아로새겨진 광기의 상흔</t>
    <phoneticPr fontId="1" type="noConversion"/>
  </si>
  <si>
    <t>루테란동부</t>
    <phoneticPr fontId="1" type="noConversion"/>
  </si>
  <si>
    <t>보레아영지</t>
    <phoneticPr fontId="1" type="noConversion"/>
  </si>
  <si>
    <t>노을이 익어가는 과실의 낙원</t>
    <phoneticPr fontId="1" type="noConversion"/>
  </si>
  <si>
    <t>배꽃나무 자생지</t>
    <phoneticPr fontId="1" type="noConversion"/>
  </si>
  <si>
    <t>푸르고 축축한 숲</t>
    <phoneticPr fontId="1" type="noConversion"/>
  </si>
  <si>
    <t>루테란 동부</t>
  </si>
  <si>
    <t>루테란 동부</t>
    <phoneticPr fontId="1" type="noConversion"/>
  </si>
  <si>
    <t>라이아단구</t>
    <phoneticPr fontId="1" type="noConversion"/>
  </si>
  <si>
    <t>느긋한 뙤약볕의 해변</t>
    <phoneticPr fontId="1" type="noConversion"/>
  </si>
  <si>
    <t>크로커니스 해변</t>
    <phoneticPr fontId="1" type="noConversion"/>
  </si>
  <si>
    <t>칠흑이 피어난 음산의 전당</t>
    <phoneticPr fontId="1" type="noConversion"/>
  </si>
  <si>
    <t>흑장미 교회당</t>
    <phoneticPr fontId="1" type="noConversion"/>
  </si>
  <si>
    <t>별과 노래의 언덕</t>
    <phoneticPr fontId="1" type="noConversion"/>
  </si>
  <si>
    <t>해무리 언덕</t>
  </si>
  <si>
    <t>해무리 언덕</t>
    <phoneticPr fontId="1" type="noConversion"/>
  </si>
  <si>
    <t>평화로운 농부의 땅</t>
    <phoneticPr fontId="1" type="noConversion"/>
  </si>
  <si>
    <t>디오리카 평원</t>
    <phoneticPr fontId="1" type="noConversion"/>
  </si>
  <si>
    <t>세상에서 가장 작은 숲길</t>
    <phoneticPr fontId="1" type="noConversion"/>
  </si>
  <si>
    <t>토토이크</t>
  </si>
  <si>
    <t>토토이크</t>
    <phoneticPr fontId="1" type="noConversion"/>
  </si>
  <si>
    <t>달콤한 숲</t>
    <phoneticPr fontId="1" type="noConversion"/>
  </si>
  <si>
    <t>바다향기 숲</t>
  </si>
  <si>
    <t>풍류의 등나무 정원</t>
    <phoneticPr fontId="1" type="noConversion"/>
  </si>
  <si>
    <t>애니츠</t>
  </si>
  <si>
    <t>애니츠</t>
    <phoneticPr fontId="1" type="noConversion"/>
  </si>
  <si>
    <t>등나무 정원</t>
    <phoneticPr fontId="1" type="noConversion"/>
  </si>
  <si>
    <t>소리가 머무는 공명의 숲</t>
    <phoneticPr fontId="1" type="noConversion"/>
  </si>
  <si>
    <t>소리의 숲</t>
    <phoneticPr fontId="1" type="noConversion"/>
  </si>
  <si>
    <t>델파이현</t>
    <phoneticPr fontId="1" type="noConversion"/>
  </si>
  <si>
    <t>달큰한 매화의 마을</t>
    <phoneticPr fontId="1" type="noConversion"/>
  </si>
  <si>
    <t>거울 계곡</t>
    <phoneticPr fontId="1" type="noConversion"/>
  </si>
  <si>
    <t>진실을 비추는 계곡</t>
    <phoneticPr fontId="1" type="noConversion"/>
  </si>
  <si>
    <t>황혼의 연무</t>
  </si>
  <si>
    <t>바람결구릉지</t>
    <phoneticPr fontId="1" type="noConversion"/>
  </si>
  <si>
    <t>모래바람이 머무는 구릉지</t>
    <phoneticPr fontId="1" type="noConversion"/>
  </si>
  <si>
    <t>아르데타인</t>
  </si>
  <si>
    <t>아르데타인</t>
    <phoneticPr fontId="1" type="noConversion"/>
  </si>
  <si>
    <t>네벨호른</t>
  </si>
  <si>
    <t>리제폭포</t>
    <phoneticPr fontId="1" type="noConversion"/>
  </si>
  <si>
    <t>영원히 흐르는 모래의 폭포</t>
    <phoneticPr fontId="1" type="noConversion"/>
  </si>
  <si>
    <t>토트리치</t>
    <phoneticPr fontId="1" type="noConversion"/>
  </si>
  <si>
    <t>사막에 자리한 옛 시가지</t>
    <phoneticPr fontId="1" type="noConversion"/>
  </si>
  <si>
    <t>갈라진 땅</t>
  </si>
  <si>
    <t>페스나르 고원</t>
    <phoneticPr fontId="1" type="noConversion"/>
  </si>
  <si>
    <t>구름을 쥔 대지의 손바닥</t>
    <phoneticPr fontId="1" type="noConversion"/>
  </si>
  <si>
    <t>베른북부</t>
    <phoneticPr fontId="1" type="noConversion"/>
  </si>
  <si>
    <t>베르닐 삼림</t>
    <phoneticPr fontId="1" type="noConversion"/>
  </si>
  <si>
    <t>늪을 엮는 덩굴의 그림자</t>
    <phoneticPr fontId="1" type="noConversion"/>
  </si>
  <si>
    <t>파르나 숲</t>
    <phoneticPr fontId="1" type="noConversion"/>
  </si>
  <si>
    <t>위험을 잉태한 숲의 그늘</t>
    <phoneticPr fontId="1" type="noConversion"/>
  </si>
  <si>
    <t>발란카르 산맥</t>
  </si>
  <si>
    <t>서리감옥 고원</t>
    <phoneticPr fontId="1" type="noConversion"/>
  </si>
  <si>
    <t>차가운 숨결의 감옥</t>
    <phoneticPr fontId="1" type="noConversion"/>
  </si>
  <si>
    <t>슈샤이어</t>
    <phoneticPr fontId="1" type="noConversion"/>
  </si>
  <si>
    <t>얼음나비절벽</t>
    <phoneticPr fontId="1" type="noConversion"/>
  </si>
  <si>
    <t>날개짓하는 서리의 절벽</t>
    <phoneticPr fontId="1" type="noConversion"/>
  </si>
  <si>
    <t>얼어붙은 바다</t>
    <phoneticPr fontId="1" type="noConversion"/>
  </si>
  <si>
    <t>희망이 얼어붙은 항만</t>
    <phoneticPr fontId="1" type="noConversion"/>
  </si>
  <si>
    <t>칼날바람 언덕</t>
  </si>
  <si>
    <t>머무른 시간의 호수</t>
  </si>
  <si>
    <t>머무른 시간의 호수</t>
    <phoneticPr fontId="1" type="noConversion"/>
  </si>
  <si>
    <t>리어린 세월의 나뭇가지</t>
    <phoneticPr fontId="1" type="noConversion"/>
  </si>
  <si>
    <t>지도 힌트</t>
    <phoneticPr fontId="1" type="noConversion"/>
  </si>
  <si>
    <t>가장 맑은 기운이 모인 호수</t>
  </si>
  <si>
    <t>베른 북부</t>
  </si>
  <si>
    <t>슈사이어</t>
  </si>
  <si>
    <t>노란 꽃이 가득 피어있는 들판</t>
  </si>
  <si>
    <t>만인을 위한 제초</t>
  </si>
  <si>
    <t>섬</t>
  </si>
  <si>
    <t>우거진 갈대의 섬</t>
  </si>
  <si>
    <t>말라붙은 갈증의 모래바다</t>
  </si>
  <si>
    <t>메마른 통로</t>
  </si>
  <si>
    <t>메울 수 없는 모래의 협곡</t>
  </si>
  <si>
    <t>무수한 희망의 좌초지</t>
  </si>
  <si>
    <t>갈망의 섬</t>
  </si>
  <si>
    <t>별과 노래의 언덕</t>
  </si>
  <si>
    <t>별이 가루를 뿌리는 곳</t>
  </si>
  <si>
    <t>에스텔라</t>
  </si>
  <si>
    <t>살 에는 눈송이의 대지</t>
  </si>
  <si>
    <t>서리어린 세월의 나뭇가지</t>
  </si>
  <si>
    <t>신과 악마의 격전지</t>
  </si>
  <si>
    <t>격전의평야</t>
  </si>
  <si>
    <t>세월로 벼린 날카로운 요새</t>
  </si>
  <si>
    <t>안개가 빚어낸 바위 골짜기</t>
  </si>
  <si>
    <t>알 수 없는 흑막의 소굴</t>
  </si>
  <si>
    <t>카마인의 주둔지</t>
  </si>
  <si>
    <t>영혼이 깃든 바위의 숲</t>
  </si>
  <si>
    <t>절벽에 흐르는 거대한 침묵</t>
  </si>
  <si>
    <t>침묵하는 거인의 숲</t>
  </si>
  <si>
    <t>찬란한 계단과 녹음의 길</t>
  </si>
  <si>
    <t>크로나 항구</t>
  </si>
  <si>
    <t>크게 걷는 바위의 숲</t>
  </si>
  <si>
    <t>성큼바위 숲</t>
  </si>
  <si>
    <t>해적마을에 숨겨진 비밀</t>
  </si>
  <si>
    <t>해적마을 아틀라스</t>
  </si>
  <si>
    <t>휘몰아치는 모래의 봉우리</t>
  </si>
  <si>
    <t>상의</t>
    <phoneticPr fontId="1" type="noConversion"/>
  </si>
  <si>
    <t>장갑</t>
    <phoneticPr fontId="1" type="noConversion"/>
  </si>
  <si>
    <t>어깨</t>
    <phoneticPr fontId="1" type="noConversion"/>
  </si>
  <si>
    <t>위명흔</t>
    <phoneticPr fontId="1" type="noConversion"/>
  </si>
  <si>
    <t>장인의증표</t>
    <phoneticPr fontId="1" type="noConversion"/>
  </si>
  <si>
    <t>생활의정수 Ⅴ</t>
    <phoneticPr fontId="1" type="noConversion"/>
  </si>
  <si>
    <t>신비한 고대광석</t>
    <phoneticPr fontId="1" type="noConversion"/>
  </si>
  <si>
    <t>비밀의조각 Ⅴ</t>
    <phoneticPr fontId="1" type="noConversion"/>
  </si>
  <si>
    <t>머리장식</t>
    <phoneticPr fontId="1" type="noConversion"/>
  </si>
  <si>
    <t>상의</t>
    <phoneticPr fontId="1" type="noConversion"/>
  </si>
  <si>
    <t>하의</t>
    <phoneticPr fontId="1" type="noConversion"/>
  </si>
  <si>
    <t>어깨장식</t>
    <phoneticPr fontId="1" type="noConversion"/>
  </si>
  <si>
    <t>장갑</t>
    <phoneticPr fontId="1" type="noConversion"/>
  </si>
  <si>
    <t>합계</t>
    <phoneticPr fontId="1" type="noConversion"/>
  </si>
  <si>
    <t>플래티넘주화</t>
    <phoneticPr fontId="1" type="noConversion"/>
  </si>
  <si>
    <t>아피스토</t>
    <phoneticPr fontId="1" type="noConversion"/>
  </si>
  <si>
    <t>찬란 5랭크</t>
    <phoneticPr fontId="1" type="noConversion"/>
  </si>
  <si>
    <t>낚시의정수</t>
    <phoneticPr fontId="1" type="noConversion"/>
  </si>
  <si>
    <t>하프</t>
    <phoneticPr fontId="1" type="noConversion"/>
  </si>
  <si>
    <t>하프 1강 : 스피다섬 단단한은광석 채취 (스피다광석)</t>
    <phoneticPr fontId="1" type="noConversion"/>
  </si>
  <si>
    <t>은광석 3천개</t>
    <phoneticPr fontId="1" type="noConversion"/>
  </si>
  <si>
    <t>섬</t>
    <phoneticPr fontId="1" type="noConversion"/>
  </si>
  <si>
    <t>지도힌트</t>
    <phoneticPr fontId="1" type="noConversion"/>
  </si>
  <si>
    <t>해역</t>
    <phoneticPr fontId="1" type="noConversion"/>
  </si>
  <si>
    <t>거대한 알의 미스터리</t>
    <phoneticPr fontId="1" type="noConversion"/>
  </si>
  <si>
    <t>스피다 섬</t>
    <phoneticPr fontId="1" type="noConversion"/>
  </si>
  <si>
    <t>고래들의 섬</t>
    <phoneticPr fontId="1" type="noConversion"/>
  </si>
  <si>
    <t>노토스 섬</t>
    <phoneticPr fontId="1" type="noConversion"/>
  </si>
  <si>
    <t>그녀의 사유지</t>
    <phoneticPr fontId="1" type="noConversion"/>
  </si>
  <si>
    <t>검은 이빨의 주둔지</t>
    <phoneticPr fontId="1" type="noConversion"/>
  </si>
  <si>
    <t>낚시 대회가 열리는 곳</t>
    <phoneticPr fontId="1" type="noConversion"/>
  </si>
  <si>
    <t>기회의 섬</t>
    <phoneticPr fontId="1" type="noConversion"/>
  </si>
  <si>
    <t>노예사냥꾼의 전당</t>
    <phoneticPr fontId="1" type="noConversion"/>
  </si>
  <si>
    <t>칼트헤르츠</t>
    <phoneticPr fontId="1" type="noConversion"/>
  </si>
  <si>
    <t>느긋한 시간의 낚시꾼</t>
    <phoneticPr fontId="1" type="noConversion"/>
  </si>
  <si>
    <t>세월의 섬</t>
    <phoneticPr fontId="1" type="noConversion"/>
  </si>
  <si>
    <t>대나무가 가득한 섬</t>
    <phoneticPr fontId="1" type="noConversion"/>
  </si>
  <si>
    <t>판다푸푸 섬</t>
    <phoneticPr fontId="1" type="noConversion"/>
  </si>
  <si>
    <t>드리워진 버섯의 그림자</t>
    <phoneticPr fontId="1" type="noConversion"/>
  </si>
  <si>
    <t>거대버섯 섬</t>
    <phoneticPr fontId="1" type="noConversion"/>
  </si>
  <si>
    <t>등껍질의 섬</t>
    <phoneticPr fontId="1" type="noConversion"/>
  </si>
  <si>
    <t>거북 섬</t>
    <phoneticPr fontId="1" type="noConversion"/>
  </si>
  <si>
    <t>만인을 위한 제초</t>
    <phoneticPr fontId="1" type="noConversion"/>
  </si>
  <si>
    <t>포모나 섬</t>
    <phoneticPr fontId="1" type="noConversion"/>
  </si>
  <si>
    <t>무너진 문명과 잊혀진 자들</t>
    <phoneticPr fontId="1" type="noConversion"/>
  </si>
  <si>
    <t>잊혀진 자들의 섬</t>
    <phoneticPr fontId="1" type="noConversion"/>
  </si>
  <si>
    <t>무인도</t>
    <phoneticPr fontId="1" type="noConversion"/>
  </si>
  <si>
    <t>작은 행운의 섬</t>
    <phoneticPr fontId="1" type="noConversion"/>
  </si>
  <si>
    <t>물건이 흘러들어오는 섬</t>
    <phoneticPr fontId="1" type="noConversion"/>
  </si>
  <si>
    <t>황금물결 섬</t>
    <phoneticPr fontId="1" type="noConversion"/>
  </si>
  <si>
    <t>물컹 물컹</t>
    <phoneticPr fontId="1" type="noConversion"/>
  </si>
  <si>
    <t>슬라임 아일랜드</t>
    <phoneticPr fontId="1" type="noConversion"/>
  </si>
  <si>
    <t>버려진 희망의 마을</t>
    <phoneticPr fontId="1" type="noConversion"/>
  </si>
  <si>
    <t>도망자들의 마을</t>
    <phoneticPr fontId="1" type="noConversion"/>
  </si>
  <si>
    <t>별이 가루를 뿌리는 곳</t>
    <phoneticPr fontId="1" type="noConversion"/>
  </si>
  <si>
    <t>에스텔라 섬</t>
    <phoneticPr fontId="1" type="noConversion"/>
  </si>
  <si>
    <t>볕드는 사냥꾼의 성지</t>
    <phoneticPr fontId="1" type="noConversion"/>
  </si>
  <si>
    <t>신월의 섬</t>
    <phoneticPr fontId="1" type="noConversion"/>
  </si>
  <si>
    <t>사랑을 위한 꽃</t>
    <phoneticPr fontId="1" type="noConversion"/>
  </si>
  <si>
    <t>리베하임</t>
    <phoneticPr fontId="1" type="noConversion"/>
  </si>
  <si>
    <t>살아있는 생태계</t>
    <phoneticPr fontId="1" type="noConversion"/>
  </si>
  <si>
    <t>메르시아 섬</t>
    <phoneticPr fontId="1" type="noConversion"/>
  </si>
  <si>
    <t>새벽녘에 가장 시끄러운 곳</t>
    <phoneticPr fontId="1" type="noConversion"/>
  </si>
  <si>
    <t>알라케르</t>
    <phoneticPr fontId="1" type="noConversion"/>
  </si>
  <si>
    <t>생태연구 보호구역</t>
    <phoneticPr fontId="1" type="noConversion"/>
  </si>
  <si>
    <t>꿈꾸는 갈매기 섬</t>
    <phoneticPr fontId="1" type="noConversion"/>
  </si>
  <si>
    <t>소금범벅 짜디짠 도적단</t>
    <phoneticPr fontId="1" type="noConversion"/>
  </si>
  <si>
    <t>포르페 섬</t>
    <phoneticPr fontId="1" type="noConversion"/>
  </si>
  <si>
    <t>숨겨둔 비밀기지</t>
    <phoneticPr fontId="1" type="noConversion"/>
  </si>
  <si>
    <t>비밀기지 X-301</t>
    <phoneticPr fontId="1" type="noConversion"/>
  </si>
  <si>
    <t>식지 않는 뜨거운 운석</t>
    <phoneticPr fontId="1" type="noConversion"/>
  </si>
  <si>
    <t>메테오라</t>
    <phoneticPr fontId="1" type="noConversion"/>
  </si>
  <si>
    <t>얼음 조각사의 낙원</t>
    <phoneticPr fontId="1" type="noConversion"/>
  </si>
  <si>
    <t>아르곤</t>
    <phoneticPr fontId="1" type="noConversion"/>
  </si>
  <si>
    <t>연결된 선상의 자유로움</t>
    <phoneticPr fontId="1" type="noConversion"/>
  </si>
  <si>
    <t>자유의 섬</t>
    <phoneticPr fontId="1" type="noConversion"/>
  </si>
  <si>
    <t>자유소녀의 고립된 꿈</t>
    <phoneticPr fontId="1" type="noConversion"/>
  </si>
  <si>
    <t>하얀 파도 섬</t>
    <phoneticPr fontId="1" type="noConversion"/>
  </si>
  <si>
    <t>조용한 장인의 섬</t>
    <phoneticPr fontId="1" type="noConversion"/>
  </si>
  <si>
    <t>고요의 섬</t>
    <phoneticPr fontId="1" type="noConversion"/>
  </si>
  <si>
    <t>태양을 그리는 동그라미</t>
    <phoneticPr fontId="1" type="noConversion"/>
  </si>
  <si>
    <t>해바라기 섬</t>
    <phoneticPr fontId="1" type="noConversion"/>
  </si>
  <si>
    <t>차갑다, 그리고 뜨겁다</t>
    <phoneticPr fontId="1" type="noConversion"/>
  </si>
  <si>
    <t>얼음과 불의 섬</t>
    <phoneticPr fontId="1" type="noConversion"/>
  </si>
  <si>
    <t>침침한 기억의 되돌림</t>
    <phoneticPr fontId="1" type="noConversion"/>
  </si>
  <si>
    <t>회상의 섬</t>
    <phoneticPr fontId="1" type="noConversion"/>
  </si>
  <si>
    <t>한 치 앞이 보이지 않는 곳</t>
    <phoneticPr fontId="1" type="noConversion"/>
  </si>
  <si>
    <t>짙은 안개 능선</t>
    <phoneticPr fontId="1" type="noConversion"/>
  </si>
  <si>
    <t>항아리 낳는 항아리</t>
    <phoneticPr fontId="1" type="noConversion"/>
  </si>
  <si>
    <t>포르투나</t>
    <phoneticPr fontId="1" type="noConversion"/>
  </si>
  <si>
    <t>해적마을에 숨겨진 비밀</t>
    <phoneticPr fontId="1" type="noConversion"/>
  </si>
  <si>
    <t>해적마을 아틀라스</t>
    <phoneticPr fontId="1" type="noConversion"/>
  </si>
  <si>
    <t>햇살가득 동물의 낙원</t>
    <phoneticPr fontId="1" type="noConversion"/>
  </si>
  <si>
    <t>토토피아 섬</t>
    <phoneticPr fontId="1" type="noConversion"/>
  </si>
  <si>
    <t>호박신의 축복</t>
    <phoneticPr fontId="1" type="noConversion"/>
  </si>
  <si>
    <t>오르비스 섬</t>
    <phoneticPr fontId="1" type="noConversion"/>
  </si>
  <si>
    <t>혹한이 몰아치는 곳</t>
    <phoneticPr fontId="1" type="noConversion"/>
  </si>
  <si>
    <t>혹한의 안식처</t>
    <phoneticPr fontId="1" type="noConversion"/>
  </si>
  <si>
    <t>기에나 해협</t>
    <phoneticPr fontId="1" type="noConversion"/>
  </si>
  <si>
    <t>가리우는 떠돌이의 안개</t>
    <phoneticPr fontId="1" type="noConversion"/>
  </si>
  <si>
    <t>안개의 섬</t>
    <phoneticPr fontId="1" type="noConversion"/>
  </si>
  <si>
    <t>고대 종족의 유물이 있는 곳</t>
    <phoneticPr fontId="1" type="noConversion"/>
  </si>
  <si>
    <t>고립된 영원의 섬</t>
    <phoneticPr fontId="1" type="noConversion"/>
  </si>
  <si>
    <t>고블린들의 새로운 터전</t>
    <phoneticPr fontId="1" type="noConversion"/>
  </si>
  <si>
    <t>희망의 섬</t>
    <phoneticPr fontId="1" type="noConversion"/>
  </si>
  <si>
    <t>나비가 태어나는 섬</t>
    <phoneticPr fontId="1" type="noConversion"/>
  </si>
  <si>
    <t>환영나비 섬</t>
    <phoneticPr fontId="1" type="noConversion"/>
  </si>
  <si>
    <t>낚시꾼들의 낙원</t>
    <phoneticPr fontId="1" type="noConversion"/>
  </si>
  <si>
    <t>블루홀 섬</t>
    <phoneticPr fontId="1" type="noConversion"/>
  </si>
  <si>
    <t>무수한 희망의 좌초지</t>
    <phoneticPr fontId="1" type="noConversion"/>
  </si>
  <si>
    <t>갈망의 섬</t>
    <phoneticPr fontId="1" type="noConversion"/>
  </si>
  <si>
    <t>심장폭행의 섬</t>
    <phoneticPr fontId="1" type="noConversion"/>
  </si>
  <si>
    <t>나루니 섬</t>
    <phoneticPr fontId="1" type="noConversion"/>
  </si>
  <si>
    <t>알 수 없는 흑막의 소굴</t>
    <phoneticPr fontId="1" type="noConversion"/>
  </si>
  <si>
    <t>카마인의 주둔지</t>
    <phoneticPr fontId="1" type="noConversion"/>
  </si>
  <si>
    <t>어둠의 주술이 가득한 섬</t>
    <phoneticPr fontId="1" type="noConversion"/>
  </si>
  <si>
    <t>니헬타로프의 상념</t>
    <phoneticPr fontId="1" type="noConversion"/>
  </si>
  <si>
    <t>영혼들이 갇혀있는 섬</t>
    <phoneticPr fontId="1" type="noConversion"/>
  </si>
  <si>
    <t>발푸르기스</t>
    <phoneticPr fontId="1" type="noConversion"/>
  </si>
  <si>
    <t>영혼이 깃든 나무가 있는 곳</t>
    <phoneticPr fontId="1" type="noConversion"/>
  </si>
  <si>
    <t>고요한 안식의 섬</t>
    <phoneticPr fontId="1" type="noConversion"/>
  </si>
  <si>
    <t>자그마한 분쟁의 섬</t>
    <phoneticPr fontId="1" type="noConversion"/>
  </si>
  <si>
    <t>무법자의 섬</t>
    <phoneticPr fontId="1" type="noConversion"/>
  </si>
  <si>
    <t>플로레스의 바다 왕좌</t>
    <phoneticPr fontId="1" type="noConversion"/>
  </si>
  <si>
    <t>격류의 섬</t>
    <phoneticPr fontId="1" type="noConversion"/>
  </si>
  <si>
    <t>프로키온 장막 너머</t>
  </si>
  <si>
    <t>고대의 금화</t>
    <phoneticPr fontId="1" type="noConversion"/>
  </si>
  <si>
    <t>실링</t>
    <phoneticPr fontId="1" type="noConversion"/>
  </si>
  <si>
    <t>작은 행운의 요정</t>
    <phoneticPr fontId="1" type="noConversion"/>
  </si>
  <si>
    <t>고대의 은화</t>
    <phoneticPr fontId="1" type="noConversion"/>
  </si>
  <si>
    <t>부서진 장식 파편</t>
    <phoneticPr fontId="1" type="noConversion"/>
  </si>
  <si>
    <t>부식된 펜던트</t>
    <phoneticPr fontId="1" type="noConversion"/>
  </si>
  <si>
    <t>심해어 화석 조각</t>
    <phoneticPr fontId="1" type="noConversion"/>
  </si>
  <si>
    <t>영롱한 병</t>
    <phoneticPr fontId="1" type="noConversion"/>
  </si>
  <si>
    <t>조각난 석판</t>
    <phoneticPr fontId="1" type="noConversion"/>
  </si>
  <si>
    <t>망가진 석판 지도</t>
    <phoneticPr fontId="1" type="noConversion"/>
  </si>
  <si>
    <t>병에 담긴 편지</t>
    <phoneticPr fontId="1" type="noConversion"/>
  </si>
  <si>
    <t>잡동사니 자루</t>
    <phoneticPr fontId="1" type="noConversion"/>
  </si>
  <si>
    <t>일렁이는 조개</t>
    <phoneticPr fontId="1" type="noConversion"/>
  </si>
  <si>
    <t>주간레이드</t>
    <phoneticPr fontId="1" type="noConversion"/>
  </si>
  <si>
    <t>무기</t>
    <phoneticPr fontId="1" type="noConversion"/>
  </si>
  <si>
    <t>크로마니움의 등껍질</t>
    <phoneticPr fontId="1" type="noConversion"/>
  </si>
  <si>
    <t>우르닐의 정수</t>
    <phoneticPr fontId="1" type="noConversion"/>
  </si>
  <si>
    <t>베르투스의 뿔</t>
    <phoneticPr fontId="1" type="noConversion"/>
  </si>
  <si>
    <t>용암크로마니움의 흑요석</t>
    <phoneticPr fontId="1" type="noConversion"/>
  </si>
  <si>
    <t>어둠레기오로스의 수염</t>
    <phoneticPr fontId="1" type="noConversion"/>
  </si>
  <si>
    <t>레기오로스의 강력한 혀</t>
    <phoneticPr fontId="1" type="noConversion"/>
  </si>
  <si>
    <t>나크나세라의 다리</t>
    <phoneticPr fontId="1" type="noConversion"/>
  </si>
  <si>
    <t>홍염의 요호 머리장식</t>
    <phoneticPr fontId="1" type="noConversion"/>
  </si>
  <si>
    <t>머리</t>
    <phoneticPr fontId="1" type="noConversion"/>
  </si>
  <si>
    <t>정수</t>
    <phoneticPr fontId="1" type="noConversion"/>
  </si>
  <si>
    <t>파편</t>
    <phoneticPr fontId="1" type="noConversion"/>
  </si>
  <si>
    <t>눈</t>
    <phoneticPr fontId="1" type="noConversion"/>
  </si>
  <si>
    <t>크로마니움의 뿔</t>
    <phoneticPr fontId="1" type="noConversion"/>
  </si>
  <si>
    <t>우르닐의 붉은 증표</t>
    <phoneticPr fontId="1" type="noConversion"/>
  </si>
  <si>
    <t>칼벤투스의 뿔</t>
    <phoneticPr fontId="1" type="noConversion"/>
  </si>
  <si>
    <t>무기/5</t>
    <phoneticPr fontId="1" type="noConversion"/>
  </si>
  <si>
    <t>투구/4</t>
    <phoneticPr fontId="1" type="noConversion"/>
  </si>
  <si>
    <t>어깨/4</t>
    <phoneticPr fontId="1" type="noConversion"/>
  </si>
  <si>
    <t>상의/4</t>
    <phoneticPr fontId="1" type="noConversion"/>
  </si>
  <si>
    <t>하의/4</t>
    <phoneticPr fontId="1" type="noConversion"/>
  </si>
  <si>
    <t>장갑/4</t>
    <phoneticPr fontId="1" type="noConversion"/>
  </si>
  <si>
    <t>1연마/2</t>
    <phoneticPr fontId="1" type="noConversion"/>
  </si>
  <si>
    <t>2연마/2</t>
    <phoneticPr fontId="1" type="noConversion"/>
  </si>
  <si>
    <t>3연마/3</t>
    <phoneticPr fontId="1" type="noConversion"/>
  </si>
  <si>
    <t>4연마/3</t>
    <phoneticPr fontId="1" type="noConversion"/>
  </si>
  <si>
    <t>5연마/4</t>
    <phoneticPr fontId="1" type="noConversion"/>
  </si>
  <si>
    <t>헬가이아의 꼬리깃</t>
    <phoneticPr fontId="1" type="noConversion"/>
  </si>
  <si>
    <t>루메루스의 갈기털</t>
    <phoneticPr fontId="1" type="noConversion"/>
  </si>
  <si>
    <t>헬가이아 날개깃</t>
    <phoneticPr fontId="1" type="noConversion"/>
  </si>
  <si>
    <t>나크라세나의 집게조각</t>
    <phoneticPr fontId="1" type="noConversion"/>
  </si>
  <si>
    <t>베르투스의 발톱</t>
    <phoneticPr fontId="1" type="noConversion"/>
  </si>
  <si>
    <t>빙결 레기오로스의 뿔</t>
    <phoneticPr fontId="1" type="noConversion"/>
  </si>
  <si>
    <t>레바노스의 파편</t>
    <phoneticPr fontId="1" type="noConversion"/>
  </si>
  <si>
    <t>루메루스의 심장</t>
    <phoneticPr fontId="1" type="noConversion"/>
  </si>
  <si>
    <t>칼벤투스의 날개발톱</t>
    <phoneticPr fontId="1" type="noConversion"/>
  </si>
  <si>
    <t>칼벤투스의 아래턱</t>
    <phoneticPr fontId="1" type="noConversion"/>
  </si>
  <si>
    <t>타이탈로스의 갑옷 파편</t>
    <phoneticPr fontId="1" type="noConversion"/>
  </si>
  <si>
    <t>우르닐의 장식 파편</t>
    <phoneticPr fontId="1" type="noConversion"/>
  </si>
  <si>
    <t>레바노스의 부유석</t>
    <phoneticPr fontId="1" type="noConversion"/>
  </si>
  <si>
    <t>어둠 레기오스의 혀</t>
    <phoneticPr fontId="1" type="noConversion"/>
  </si>
  <si>
    <t>증오의 눈 (중갑나크)</t>
    <phoneticPr fontId="1" type="noConversion"/>
  </si>
  <si>
    <t>용암 크로마니움의 갑각</t>
    <phoneticPr fontId="1" type="noConversion"/>
  </si>
  <si>
    <t>레기오로스의 단단한 뿔 (빙레기)</t>
    <phoneticPr fontId="1" type="noConversion"/>
  </si>
  <si>
    <t>나크라세나의 꼬리</t>
    <phoneticPr fontId="1" type="noConversion"/>
  </si>
  <si>
    <t>타이탈로스의 심장</t>
    <phoneticPr fontId="1" type="noConversion"/>
  </si>
  <si>
    <t>루메루스의 거친 가죽</t>
    <phoneticPr fontId="1" type="noConversion"/>
  </si>
  <si>
    <t>홈염의 요호 꼬리</t>
    <phoneticPr fontId="1" type="noConversion"/>
  </si>
  <si>
    <t>빙결 레기오로스의 송곳니</t>
    <phoneticPr fontId="1" type="noConversion"/>
  </si>
  <si>
    <t>레기오로스의 코어</t>
    <phoneticPr fontId="1" type="noConversion"/>
  </si>
  <si>
    <t>타이탈로스의 갈기</t>
    <phoneticPr fontId="1" type="noConversion"/>
  </si>
  <si>
    <t>용암 크로마니움의 눈알</t>
    <phoneticPr fontId="1" type="noConversion"/>
  </si>
  <si>
    <t>혹한의 꼬리 비늘</t>
    <phoneticPr fontId="1" type="noConversion"/>
  </si>
  <si>
    <t>크로마이움의 심장</t>
    <phoneticPr fontId="1" type="noConversion"/>
  </si>
  <si>
    <t>혹한의 부리</t>
    <phoneticPr fontId="1" type="noConversion"/>
  </si>
  <si>
    <t>빙결 레기오로스의 꼬리 파편</t>
    <phoneticPr fontId="1" type="noConversion"/>
  </si>
  <si>
    <t>중갑 나크라세나 파편</t>
    <phoneticPr fontId="1" type="noConversion"/>
  </si>
  <si>
    <t>어둠 레기오로스의 송곳니</t>
    <phoneticPr fontId="1" type="noConversion"/>
  </si>
  <si>
    <t>혹한의 깃털 (혹한의 헬가이아)</t>
    <phoneticPr fontId="1" type="noConversion"/>
  </si>
  <si>
    <t>칠흑의 정수
(중갑나크)</t>
    <phoneticPr fontId="1" type="noConversion"/>
  </si>
  <si>
    <t>불꽃의 정수
(헬가이아)</t>
    <phoneticPr fontId="1" type="noConversion"/>
  </si>
  <si>
    <t>혹한의 정수
(베르투스)</t>
    <phoneticPr fontId="1" type="noConversion"/>
  </si>
  <si>
    <t>홈염의 보주
(홍염의 요호)</t>
    <phoneticPr fontId="1" type="noConversion"/>
  </si>
  <si>
    <t>고급 회복약(귀속)</t>
    <phoneticPr fontId="1" type="noConversion"/>
  </si>
  <si>
    <t>아크라시움2</t>
    <phoneticPr fontId="1" type="noConversion"/>
  </si>
  <si>
    <t>케릭터 성장 축하 패키지</t>
    <phoneticPr fontId="1" type="noConversion"/>
  </si>
  <si>
    <r>
      <rPr>
        <b/>
        <sz val="11"/>
        <color theme="1"/>
        <rFont val="나눔명조"/>
        <family val="1"/>
        <charset val="129"/>
      </rPr>
      <t>크리스탈 100개당 2,750원</t>
    </r>
    <r>
      <rPr>
        <sz val="11"/>
        <color theme="1"/>
        <rFont val="나눔명조"/>
        <family val="1"/>
        <charset val="129"/>
      </rPr>
      <t xml:space="preserve"> / 골드100개당 930원</t>
    </r>
    <phoneticPr fontId="1" type="noConversion"/>
  </si>
  <si>
    <t>플필 10회 2,000골드</t>
    <phoneticPr fontId="1" type="noConversion"/>
  </si>
  <si>
    <t>1연마</t>
    <phoneticPr fontId="1" type="noConversion"/>
  </si>
  <si>
    <t>홍요꼬리</t>
    <phoneticPr fontId="1" type="noConversion"/>
  </si>
  <si>
    <t>홍염의보주</t>
    <phoneticPr fontId="1" type="noConversion"/>
  </si>
  <si>
    <t>아크2</t>
    <phoneticPr fontId="1" type="noConversion"/>
  </si>
  <si>
    <t>2연마</t>
    <phoneticPr fontId="1" type="noConversion"/>
  </si>
  <si>
    <t>크리스탈</t>
    <phoneticPr fontId="1" type="noConversion"/>
  </si>
  <si>
    <t>아크2</t>
    <phoneticPr fontId="1" type="noConversion"/>
  </si>
  <si>
    <t>4연마</t>
    <phoneticPr fontId="1" type="noConversion"/>
  </si>
  <si>
    <t>5연마</t>
    <phoneticPr fontId="1" type="noConversion"/>
  </si>
  <si>
    <t>3연마</t>
    <phoneticPr fontId="1" type="noConversion"/>
  </si>
  <si>
    <t>타탈 심장</t>
    <phoneticPr fontId="1" type="noConversion"/>
  </si>
  <si>
    <t>타탈 갈기</t>
    <phoneticPr fontId="1" type="noConversion"/>
  </si>
  <si>
    <t>혹한부리</t>
    <phoneticPr fontId="1" type="noConversion"/>
  </si>
  <si>
    <t>혹한꼬리</t>
    <phoneticPr fontId="1" type="noConversion"/>
  </si>
  <si>
    <t>혹한깃털</t>
    <phoneticPr fontId="1" type="noConversion"/>
  </si>
  <si>
    <t>타탈 갑파</t>
    <phoneticPr fontId="1" type="noConversion"/>
  </si>
  <si>
    <t xml:space="preserve">홍요머리 </t>
  </si>
  <si>
    <t>총소요</t>
    <phoneticPr fontId="1" type="noConversion"/>
  </si>
  <si>
    <t>타이탈로스</t>
    <phoneticPr fontId="1" type="noConversion"/>
  </si>
  <si>
    <t>홍염의 요호</t>
    <phoneticPr fontId="1" type="noConversion"/>
  </si>
  <si>
    <t>혹한의 헬가이아</t>
    <phoneticPr fontId="1" type="noConversion"/>
  </si>
  <si>
    <t>홍염의 요호 머리 장식</t>
    <phoneticPr fontId="1" type="noConversion"/>
  </si>
  <si>
    <t>홍염의 요호 꼬리</t>
    <phoneticPr fontId="1" type="noConversion"/>
  </si>
  <si>
    <t>혹한의 깃털</t>
    <phoneticPr fontId="1" type="noConversion"/>
  </si>
  <si>
    <t>타이탈로스의 갑옷파편</t>
    <phoneticPr fontId="1" type="noConversion"/>
  </si>
  <si>
    <t>아크라시움 Ⅱ</t>
    <phoneticPr fontId="1" type="noConversion"/>
  </si>
  <si>
    <t>제작</t>
    <phoneticPr fontId="1" type="noConversion"/>
  </si>
  <si>
    <t>칠흑의 정수</t>
    <phoneticPr fontId="1" type="noConversion"/>
  </si>
  <si>
    <t>중나 파편</t>
    <phoneticPr fontId="1" type="noConversion"/>
  </si>
  <si>
    <t>증오의 눈</t>
    <phoneticPr fontId="1" type="noConversion"/>
  </si>
  <si>
    <t>중갑 나크라세나 파편</t>
    <phoneticPr fontId="1" type="noConversion"/>
  </si>
  <si>
    <t>중갑 나크라세나</t>
    <phoneticPr fontId="1" type="noConversion"/>
  </si>
  <si>
    <t>칠흑의 정수</t>
    <phoneticPr fontId="1" type="noConversion"/>
  </si>
  <si>
    <t>토벌4단계</t>
    <phoneticPr fontId="1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</si>
</sst>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 "/>
    <numFmt numFmtId="177" formatCode="mm&quot;월&quot;\ dd&quot;일&quot;"/>
    <numFmt numFmtId="178" formatCode="_-* #,##0.0_-;\-* #,##0.0_-;_-* &quot;-&quot;_-;_-@_-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rgb="FF000000"/>
      <name val="나눔명조"/>
      <family val="1"/>
      <charset val="129"/>
    </font>
    <font>
      <sz val="12"/>
      <color theme="1"/>
      <name val="나눔명조"/>
      <family val="1"/>
      <charset val="129"/>
    </font>
    <font>
      <b/>
      <sz val="16"/>
      <color rgb="FF000000"/>
      <name val="나눔명조"/>
      <family val="1"/>
      <charset val="129"/>
    </font>
    <font>
      <b/>
      <sz val="16"/>
      <color theme="1"/>
      <name val="나눔명조"/>
      <family val="1"/>
      <charset val="129"/>
    </font>
    <font>
      <b/>
      <sz val="12"/>
      <color theme="1"/>
      <name val="나눔명조"/>
      <family val="1"/>
      <charset val="129"/>
    </font>
    <font>
      <b/>
      <sz val="11"/>
      <color theme="1"/>
      <name val="나눔명조"/>
      <family val="1"/>
      <charset val="129"/>
    </font>
    <font>
      <sz val="11"/>
      <color theme="1"/>
      <name val="나눔명조"/>
      <family val="1"/>
      <charset val="129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11111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4" xfId="0" applyFont="1" applyBorder="1">
      <alignment vertical="center"/>
    </xf>
    <xf numFmtId="0" fontId="8" fillId="2" borderId="6" xfId="0" applyFont="1" applyFill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2" borderId="0" xfId="0" applyFont="1" applyFill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0" xfId="0" applyFont="1" applyBorder="1">
      <alignment vertical="center"/>
    </xf>
    <xf numFmtId="0" fontId="7" fillId="2" borderId="11" xfId="0" applyFont="1" applyFill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8" fillId="0" borderId="0" xfId="0" applyFont="1" applyAlignment="1">
      <alignment vertical="center"/>
    </xf>
    <xf numFmtId="0" fontId="8" fillId="3" borderId="13" xfId="0" applyFont="1" applyFill="1" applyBorder="1">
      <alignment vertical="center"/>
    </xf>
    <xf numFmtId="0" fontId="8" fillId="0" borderId="14" xfId="0" applyFont="1" applyBorder="1">
      <alignment vertical="center"/>
    </xf>
    <xf numFmtId="176" fontId="8" fillId="0" borderId="14" xfId="0" applyNumberFormat="1" applyFont="1" applyBorder="1">
      <alignment vertical="center"/>
    </xf>
    <xf numFmtId="0" fontId="8" fillId="0" borderId="16" xfId="0" applyFont="1" applyBorder="1">
      <alignment vertical="center"/>
    </xf>
    <xf numFmtId="0" fontId="8" fillId="3" borderId="4" xfId="0" applyFont="1" applyFill="1" applyBorder="1">
      <alignment vertical="center"/>
    </xf>
    <xf numFmtId="176" fontId="8" fillId="0" borderId="5" xfId="0" applyNumberFormat="1" applyFont="1" applyBorder="1">
      <alignment vertical="center"/>
    </xf>
    <xf numFmtId="0" fontId="8" fillId="0" borderId="17" xfId="0" applyFont="1" applyBorder="1">
      <alignment vertical="center"/>
    </xf>
    <xf numFmtId="0" fontId="8" fillId="3" borderId="18" xfId="0" applyFont="1" applyFill="1" applyBorder="1">
      <alignment vertical="center"/>
    </xf>
    <xf numFmtId="0" fontId="8" fillId="0" borderId="19" xfId="0" applyFont="1" applyBorder="1">
      <alignment vertical="center"/>
    </xf>
    <xf numFmtId="176" fontId="8" fillId="0" borderId="19" xfId="0" applyNumberFormat="1" applyFont="1" applyBorder="1">
      <alignment vertical="center"/>
    </xf>
    <xf numFmtId="0" fontId="8" fillId="0" borderId="20" xfId="0" applyFont="1" applyBorder="1">
      <alignment vertical="center"/>
    </xf>
    <xf numFmtId="176" fontId="8" fillId="0" borderId="0" xfId="0" applyNumberFormat="1" applyFont="1">
      <alignment vertical="center"/>
    </xf>
    <xf numFmtId="176" fontId="8" fillId="0" borderId="17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8" fillId="0" borderId="21" xfId="0" applyNumberFormat="1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25" xfId="0" applyFont="1" applyBorder="1">
      <alignment vertical="center"/>
    </xf>
    <xf numFmtId="176" fontId="8" fillId="0" borderId="11" xfId="0" applyNumberFormat="1" applyFont="1" applyBorder="1">
      <alignment vertical="center"/>
    </xf>
    <xf numFmtId="176" fontId="8" fillId="0" borderId="26" xfId="0" applyNumberFormat="1" applyFont="1" applyBorder="1">
      <alignment vertical="center"/>
    </xf>
    <xf numFmtId="0" fontId="8" fillId="0" borderId="27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32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36" xfId="0" applyFont="1" applyBorder="1" applyAlignment="1">
      <alignment horizontal="center" vertical="center" wrapText="1"/>
    </xf>
    <xf numFmtId="176" fontId="8" fillId="0" borderId="24" xfId="0" applyNumberFormat="1" applyFont="1" applyBorder="1">
      <alignment vertical="center"/>
    </xf>
    <xf numFmtId="0" fontId="8" fillId="0" borderId="0" xfId="0" applyFont="1" applyAlignment="1">
      <alignment horizontal="right" vertical="center"/>
    </xf>
    <xf numFmtId="176" fontId="8" fillId="0" borderId="0" xfId="1" applyNumberFormat="1" applyFont="1" applyAlignment="1">
      <alignment horizontal="right" vertical="center"/>
    </xf>
    <xf numFmtId="0" fontId="8" fillId="0" borderId="40" xfId="0" applyFont="1" applyBorder="1" applyAlignment="1">
      <alignment vertical="center" wrapText="1"/>
    </xf>
    <xf numFmtId="0" fontId="8" fillId="0" borderId="41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176" fontId="8" fillId="0" borderId="0" xfId="1" applyNumberFormat="1" applyFont="1">
      <alignment vertical="center"/>
    </xf>
    <xf numFmtId="178" fontId="8" fillId="0" borderId="0" xfId="1" applyNumberFormat="1" applyFont="1" applyAlignment="1">
      <alignment vertical="center"/>
    </xf>
    <xf numFmtId="0" fontId="8" fillId="0" borderId="47" xfId="0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178" fontId="7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176" fontId="7" fillId="0" borderId="0" xfId="1" applyNumberFormat="1" applyFont="1">
      <alignment vertical="center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51" xfId="0" applyFont="1" applyBorder="1" applyAlignment="1">
      <alignment vertical="center" wrapText="1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50" xfId="0" applyFont="1" applyBorder="1">
      <alignment vertical="center"/>
    </xf>
    <xf numFmtId="0" fontId="7" fillId="0" borderId="51" xfId="0" applyFont="1" applyBorder="1">
      <alignment vertical="center"/>
    </xf>
    <xf numFmtId="0" fontId="8" fillId="0" borderId="42" xfId="0" applyFont="1" applyBorder="1">
      <alignment vertical="center"/>
    </xf>
    <xf numFmtId="0" fontId="7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vertical="center" wrapText="1"/>
    </xf>
    <xf numFmtId="0" fontId="7" fillId="0" borderId="54" xfId="0" applyFont="1" applyBorder="1">
      <alignment vertical="center"/>
    </xf>
    <xf numFmtId="0" fontId="8" fillId="0" borderId="55" xfId="0" applyFont="1" applyBorder="1" applyAlignment="1">
      <alignment vertical="center" wrapText="1"/>
    </xf>
    <xf numFmtId="0" fontId="7" fillId="0" borderId="56" xfId="0" applyFont="1" applyBorder="1">
      <alignment vertical="center"/>
    </xf>
    <xf numFmtId="0" fontId="8" fillId="0" borderId="57" xfId="0" applyFont="1" applyBorder="1" applyAlignment="1">
      <alignment vertical="center" wrapText="1"/>
    </xf>
    <xf numFmtId="0" fontId="8" fillId="0" borderId="58" xfId="0" applyFont="1" applyBorder="1">
      <alignment vertical="center"/>
    </xf>
    <xf numFmtId="0" fontId="8" fillId="0" borderId="58" xfId="0" applyFont="1" applyBorder="1" applyAlignment="1">
      <alignment vertical="center" wrapText="1"/>
    </xf>
    <xf numFmtId="0" fontId="8" fillId="0" borderId="50" xfId="0" applyFont="1" applyBorder="1">
      <alignment vertical="center"/>
    </xf>
    <xf numFmtId="0" fontId="8" fillId="0" borderId="51" xfId="0" applyFont="1" applyBorder="1">
      <alignment vertical="center"/>
    </xf>
    <xf numFmtId="0" fontId="8" fillId="0" borderId="59" xfId="0" applyFont="1" applyBorder="1">
      <alignment vertical="center"/>
    </xf>
    <xf numFmtId="0" fontId="8" fillId="0" borderId="60" xfId="0" applyFont="1" applyBorder="1">
      <alignment vertical="center"/>
    </xf>
    <xf numFmtId="0" fontId="8" fillId="0" borderId="61" xfId="0" applyFont="1" applyBorder="1" applyAlignment="1">
      <alignment vertical="center" wrapText="1"/>
    </xf>
    <xf numFmtId="0" fontId="8" fillId="0" borderId="62" xfId="0" applyFont="1" applyBorder="1">
      <alignment vertical="center"/>
    </xf>
    <xf numFmtId="0" fontId="8" fillId="0" borderId="63" xfId="0" applyFont="1" applyBorder="1" applyAlignment="1">
      <alignment vertical="center" wrapText="1"/>
    </xf>
    <xf numFmtId="0" fontId="8" fillId="0" borderId="64" xfId="0" applyFont="1" applyBorder="1">
      <alignment vertical="center"/>
    </xf>
    <xf numFmtId="0" fontId="8" fillId="0" borderId="6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inden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177" fontId="8" fillId="0" borderId="43" xfId="0" applyNumberFormat="1" applyFont="1" applyBorder="1" applyAlignment="1">
      <alignment horizontal="center" vertical="center" wrapText="1"/>
    </xf>
    <xf numFmtId="177" fontId="8" fillId="0" borderId="44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textRotation="255" wrapText="1"/>
    </xf>
    <xf numFmtId="0" fontId="8" fillId="0" borderId="29" xfId="0" applyFont="1" applyBorder="1" applyAlignment="1">
      <alignment horizontal="center" vertical="center" textRotation="255" wrapText="1"/>
    </xf>
    <xf numFmtId="0" fontId="8" fillId="0" borderId="23" xfId="0" applyFont="1" applyBorder="1" applyAlignment="1">
      <alignment horizontal="center" vertical="center" textRotation="255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66262</xdr:colOff>
      <xdr:row>1</xdr:row>
      <xdr:rowOff>41413</xdr:rowOff>
    </xdr:from>
    <xdr:to>
      <xdr:col>7</xdr:col>
      <xdr:colOff>115957</xdr:colOff>
      <xdr:row>6</xdr:row>
      <xdr:rowOff>173935</xdr:rowOff>
    </xdr:to>
    <xdr:sp macro="" textlink="">
      <xdr:nvSpPr>
        <xdr:cNvPr id="2" name="TextBox 1"/>
        <xdr:cNvSpPr txBox="1"/>
      </xdr:nvSpPr>
      <xdr:spPr>
        <a:xfrm>
          <a:off x="4886740" y="298174"/>
          <a:ext cx="2799521" cy="1416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ko-KR" altLang="en-US" b="1">
              <a:latin typeface="나눔명조" pitchFamily="18" charset="-127"/>
              <a:ea typeface="나눔명조" pitchFamily="18" charset="-127"/>
            </a:rPr>
            <a:t>잠자는 노래의 섬</a:t>
          </a:r>
          <a:r>
            <a:rPr lang="en-US" altLang="ko-KR" b="1">
              <a:latin typeface="나눔명조" pitchFamily="18" charset="-127"/>
              <a:ea typeface="나눔명조" pitchFamily="18" charset="-127"/>
            </a:rPr>
            <a:t>, </a:t>
          </a:r>
          <a:r>
            <a:rPr lang="ko-KR" altLang="en-US" b="1">
              <a:latin typeface="나눔명조" pitchFamily="18" charset="-127"/>
              <a:ea typeface="나눔명조" pitchFamily="18" charset="-127"/>
            </a:rPr>
            <a:t>토토피아 섬</a:t>
          </a:r>
          <a:r>
            <a:rPr lang="en-US" altLang="ko-KR" b="1">
              <a:latin typeface="나눔명조" pitchFamily="18" charset="-127"/>
              <a:ea typeface="나눔명조" pitchFamily="18" charset="-127"/>
            </a:rPr>
            <a:t>, </a:t>
          </a:r>
          <a:r>
            <a:rPr lang="ko-KR" altLang="en-US" b="1">
              <a:latin typeface="나눔명조" pitchFamily="18" charset="-127"/>
              <a:ea typeface="나눔명조" pitchFamily="18" charset="-127"/>
            </a:rPr>
            <a:t>안개의 섬은 거의 똑같이 생겼습니다</a:t>
          </a:r>
          <a:r>
            <a:rPr lang="en-US" altLang="ko-KR" b="1">
              <a:latin typeface="나눔명조" pitchFamily="18" charset="-127"/>
              <a:ea typeface="나눔명조" pitchFamily="18" charset="-127"/>
            </a:rPr>
            <a:t>.</a:t>
          </a:r>
          <a:r>
            <a:rPr lang="ko-KR" altLang="en-US" b="1">
              <a:latin typeface="나눔명조" pitchFamily="18" charset="-127"/>
              <a:ea typeface="나눔명조" pitchFamily="18" charset="-127"/>
            </a:rPr>
            <a:t/>
          </a:r>
          <a:br>
            <a:rPr lang="ko-KR" altLang="en-US" b="1">
              <a:latin typeface="나눔명조" pitchFamily="18" charset="-127"/>
              <a:ea typeface="나눔명조" pitchFamily="18" charset="-127"/>
            </a:rPr>
          </a:br>
          <a:endParaRPr lang="ko-KR" altLang="en-US">
            <a:latin typeface="나눔명조" pitchFamily="18" charset="-127"/>
            <a:ea typeface="나눔명조" pitchFamily="18" charset="-127"/>
          </a:endParaRPr>
        </a:p>
        <a:p>
          <a:r>
            <a:rPr lang="ko-KR" altLang="en-US" b="1">
              <a:latin typeface="나눔명조" pitchFamily="18" charset="-127"/>
              <a:ea typeface="나눔명조" pitchFamily="18" charset="-127"/>
            </a:rPr>
            <a:t>무법자의 섬</a:t>
          </a:r>
          <a:r>
            <a:rPr lang="en-US" altLang="ko-KR" b="1">
              <a:latin typeface="나눔명조" pitchFamily="18" charset="-127"/>
              <a:ea typeface="나눔명조" pitchFamily="18" charset="-127"/>
            </a:rPr>
            <a:t>, </a:t>
          </a:r>
          <a:r>
            <a:rPr lang="ko-KR" altLang="en-US" b="1">
              <a:latin typeface="나눔명조" pitchFamily="18" charset="-127"/>
              <a:ea typeface="나눔명조" pitchFamily="18" charset="-127"/>
            </a:rPr>
            <a:t>격류의 섬도 똑같이 생겼습니다</a:t>
          </a:r>
          <a:r>
            <a:rPr lang="en-US" altLang="ko-KR" b="1">
              <a:latin typeface="나눔명조" pitchFamily="18" charset="-127"/>
              <a:ea typeface="나눔명조" pitchFamily="18" charset="-127"/>
            </a:rPr>
            <a:t>.</a:t>
          </a:r>
        </a:p>
        <a:p>
          <a:endParaRPr lang="en-US" altLang="ko-KR" b="1">
            <a:latin typeface="나눔명조" pitchFamily="18" charset="-127"/>
            <a:ea typeface="나눔명조" pitchFamily="18" charset="-127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100" b="1">
              <a:solidFill>
                <a:schemeClr val="dk1"/>
              </a:solidFill>
              <a:latin typeface="나눔명조" pitchFamily="18" charset="-127"/>
              <a:ea typeface="나눔명조" pitchFamily="18" charset="-127"/>
              <a:cs typeface="+mn-cs"/>
            </a:rPr>
            <a:t> </a:t>
          </a:r>
          <a:r>
            <a:rPr lang="ko-KR" altLang="ko-KR" sz="1100" b="1">
              <a:solidFill>
                <a:schemeClr val="dk1"/>
              </a:solidFill>
              <a:latin typeface="나눔명조" pitchFamily="18" charset="-127"/>
              <a:ea typeface="나눔명조" pitchFamily="18" charset="-127"/>
              <a:cs typeface="+mn-cs"/>
            </a:rPr>
            <a:t>착각하지 않도록 조심하세요</a:t>
          </a:r>
          <a:r>
            <a:rPr lang="en-US" altLang="ko-KR" sz="1100" b="1">
              <a:solidFill>
                <a:schemeClr val="dk1"/>
              </a:solidFill>
              <a:latin typeface="나눔명조" pitchFamily="18" charset="-127"/>
              <a:ea typeface="나눔명조" pitchFamily="18" charset="-127"/>
              <a:cs typeface="+mn-cs"/>
            </a:rPr>
            <a:t>.</a:t>
          </a:r>
          <a:endParaRPr lang="ko-KR" altLang="ko-KR" sz="1100">
            <a:solidFill>
              <a:schemeClr val="dk1"/>
            </a:solidFill>
            <a:latin typeface="나눔명조" pitchFamily="18" charset="-127"/>
            <a:ea typeface="나눔명조" pitchFamily="18" charset="-127"/>
            <a:cs typeface="+mn-cs"/>
          </a:endParaRPr>
        </a:p>
        <a:p>
          <a:endParaRPr lang="ko-KR" altLang="en-US"/>
        </a:p>
        <a:p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68138</xdr:colOff>
      <xdr:row>0</xdr:row>
      <xdr:rowOff>14199</xdr:rowOff>
    </xdr:from>
    <xdr:to>
      <xdr:col>0</xdr:col>
      <xdr:colOff>1307853</xdr:colOff>
      <xdr:row>0</xdr:row>
      <xdr:rowOff>473196</xdr:rowOff>
    </xdr:to>
    <xdr:pic>
      <xdr:nvPicPr>
        <xdr:cNvPr id="2" name="그림 1" descr="해양잡템가격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8138" y="14199"/>
          <a:ext cx="1239715" cy="458997"/>
        </a:xfrm>
        <a:prstGeom prst="rect">
          <a:avLst/>
        </a:prstGeom>
      </xdr:spPr>
    </xdr:pic>
    <xdr:clientData/>
  </xdr:twoCellAnchor>
  <xdr:twoCellAnchor editAs="oneCell">
    <xdr:from>
      <xdr:col>0</xdr:col>
      <xdr:colOff>62276</xdr:colOff>
      <xdr:row>2</xdr:row>
      <xdr:rowOff>10784</xdr:rowOff>
    </xdr:from>
    <xdr:to>
      <xdr:col>0</xdr:col>
      <xdr:colOff>1293199</xdr:colOff>
      <xdr:row>3</xdr:row>
      <xdr:rowOff>3284</xdr:rowOff>
    </xdr:to>
    <xdr:pic>
      <xdr:nvPicPr>
        <xdr:cNvPr id="3" name="그림 2" descr="해양잡템가격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628" b="627"/>
        <a:stretch>
          <a:fillRect/>
        </a:stretch>
      </xdr:blipFill>
      <xdr:spPr>
        <a:xfrm>
          <a:off x="62276" y="963284"/>
          <a:ext cx="1230923" cy="465466"/>
        </a:xfrm>
        <a:prstGeom prst="rect">
          <a:avLst/>
        </a:prstGeom>
      </xdr:spPr>
    </xdr:pic>
    <xdr:clientData/>
  </xdr:twoCellAnchor>
  <xdr:twoCellAnchor editAs="oneCell">
    <xdr:from>
      <xdr:col>0</xdr:col>
      <xdr:colOff>66012</xdr:colOff>
      <xdr:row>1</xdr:row>
      <xdr:rowOff>13258</xdr:rowOff>
    </xdr:from>
    <xdr:to>
      <xdr:col>0</xdr:col>
      <xdr:colOff>1568031</xdr:colOff>
      <xdr:row>2</xdr:row>
      <xdr:rowOff>401</xdr:rowOff>
    </xdr:to>
    <xdr:pic>
      <xdr:nvPicPr>
        <xdr:cNvPr id="4" name="그림 3" descr="해양잡템가격1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66012" y="489508"/>
          <a:ext cx="1502019" cy="463393"/>
        </a:xfrm>
        <a:prstGeom prst="rect">
          <a:avLst/>
        </a:prstGeom>
      </xdr:spPr>
    </xdr:pic>
    <xdr:clientData/>
  </xdr:twoCellAnchor>
  <xdr:twoCellAnchor editAs="oneCell">
    <xdr:from>
      <xdr:col>0</xdr:col>
      <xdr:colOff>77457</xdr:colOff>
      <xdr:row>3</xdr:row>
      <xdr:rowOff>14378</xdr:rowOff>
    </xdr:from>
    <xdr:to>
      <xdr:col>0</xdr:col>
      <xdr:colOff>1572882</xdr:colOff>
      <xdr:row>3</xdr:row>
      <xdr:rowOff>456482</xdr:rowOff>
    </xdr:to>
    <xdr:pic>
      <xdr:nvPicPr>
        <xdr:cNvPr id="5" name="그림 4" descr="해양잡템가격.pn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3337" b="2301"/>
        <a:stretch>
          <a:fillRect/>
        </a:stretch>
      </xdr:blipFill>
      <xdr:spPr>
        <a:xfrm>
          <a:off x="77457" y="1443128"/>
          <a:ext cx="1495425" cy="44210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</xdr:row>
      <xdr:rowOff>10786</xdr:rowOff>
    </xdr:from>
    <xdr:to>
      <xdr:col>0</xdr:col>
      <xdr:colOff>1419225</xdr:colOff>
      <xdr:row>5</xdr:row>
      <xdr:rowOff>467088</xdr:rowOff>
    </xdr:to>
    <xdr:pic>
      <xdr:nvPicPr>
        <xdr:cNvPr id="6" name="그림 5" descr="해양잡템가격.pn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11901"/>
        <a:stretch>
          <a:fillRect/>
        </a:stretch>
      </xdr:blipFill>
      <xdr:spPr>
        <a:xfrm>
          <a:off x="66675" y="1915786"/>
          <a:ext cx="1352550" cy="456302"/>
        </a:xfrm>
        <a:prstGeom prst="rect">
          <a:avLst/>
        </a:prstGeom>
      </xdr:spPr>
    </xdr:pic>
    <xdr:clientData/>
  </xdr:twoCellAnchor>
  <xdr:twoCellAnchor editAs="oneCell">
    <xdr:from>
      <xdr:col>0</xdr:col>
      <xdr:colOff>63081</xdr:colOff>
      <xdr:row>6</xdr:row>
      <xdr:rowOff>19050</xdr:rowOff>
    </xdr:from>
    <xdr:to>
      <xdr:col>0</xdr:col>
      <xdr:colOff>1606131</xdr:colOff>
      <xdr:row>7</xdr:row>
      <xdr:rowOff>1</xdr:rowOff>
    </xdr:to>
    <xdr:pic>
      <xdr:nvPicPr>
        <xdr:cNvPr id="7" name="그림 6" descr="해양잡템가격1.pn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50653" t="18588" r="22085" b="74388"/>
        <a:stretch>
          <a:fillRect/>
        </a:stretch>
      </xdr:blipFill>
      <xdr:spPr>
        <a:xfrm>
          <a:off x="63081" y="2400300"/>
          <a:ext cx="1543050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77457</xdr:colOff>
      <xdr:row>8</xdr:row>
      <xdr:rowOff>14378</xdr:rowOff>
    </xdr:from>
    <xdr:to>
      <xdr:col>0</xdr:col>
      <xdr:colOff>1306182</xdr:colOff>
      <xdr:row>8</xdr:row>
      <xdr:rowOff>467264</xdr:rowOff>
    </xdr:to>
    <xdr:pic>
      <xdr:nvPicPr>
        <xdr:cNvPr id="8" name="그림 7" descr="해양잡템가격.pn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698" t="18950" r="75551" b="74104"/>
        <a:stretch>
          <a:fillRect/>
        </a:stretch>
      </xdr:blipFill>
      <xdr:spPr>
        <a:xfrm>
          <a:off x="77457" y="3348128"/>
          <a:ext cx="1228725" cy="452886"/>
        </a:xfrm>
        <a:prstGeom prst="rect">
          <a:avLst/>
        </a:prstGeom>
      </xdr:spPr>
    </xdr:pic>
    <xdr:clientData/>
  </xdr:twoCellAnchor>
  <xdr:twoCellAnchor editAs="oneCell">
    <xdr:from>
      <xdr:col>0</xdr:col>
      <xdr:colOff>63081</xdr:colOff>
      <xdr:row>10</xdr:row>
      <xdr:rowOff>7188</xdr:rowOff>
    </xdr:from>
    <xdr:to>
      <xdr:col>0</xdr:col>
      <xdr:colOff>1444206</xdr:colOff>
      <xdr:row>10</xdr:row>
      <xdr:rowOff>474452</xdr:rowOff>
    </xdr:to>
    <xdr:pic>
      <xdr:nvPicPr>
        <xdr:cNvPr id="9" name="그림 8" descr="해양잡템가격.pn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698" t="42359" r="72854" b="50502"/>
        <a:stretch>
          <a:fillRect/>
        </a:stretch>
      </xdr:blipFill>
      <xdr:spPr>
        <a:xfrm>
          <a:off x="63081" y="4293438"/>
          <a:ext cx="1381125" cy="467264"/>
        </a:xfrm>
        <a:prstGeom prst="rect">
          <a:avLst/>
        </a:prstGeom>
      </xdr:spPr>
    </xdr:pic>
    <xdr:clientData/>
  </xdr:twoCellAnchor>
  <xdr:twoCellAnchor editAs="oneCell">
    <xdr:from>
      <xdr:col>0</xdr:col>
      <xdr:colOff>53556</xdr:colOff>
      <xdr:row>11</xdr:row>
      <xdr:rowOff>11430</xdr:rowOff>
    </xdr:from>
    <xdr:to>
      <xdr:col>0</xdr:col>
      <xdr:colOff>1415631</xdr:colOff>
      <xdr:row>12</xdr:row>
      <xdr:rowOff>3284</xdr:rowOff>
    </xdr:to>
    <xdr:pic>
      <xdr:nvPicPr>
        <xdr:cNvPr id="10" name="그림 9" descr="해양잡템가격1.pn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693" t="53800" r="73243" b="39058"/>
        <a:stretch>
          <a:fillRect/>
        </a:stretch>
      </xdr:blipFill>
      <xdr:spPr>
        <a:xfrm>
          <a:off x="53556" y="4773930"/>
          <a:ext cx="13620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63081</xdr:colOff>
      <xdr:row>9</xdr:row>
      <xdr:rowOff>9525</xdr:rowOff>
    </xdr:from>
    <xdr:to>
      <xdr:col>0</xdr:col>
      <xdr:colOff>1596606</xdr:colOff>
      <xdr:row>10</xdr:row>
      <xdr:rowOff>3284</xdr:rowOff>
    </xdr:to>
    <xdr:pic>
      <xdr:nvPicPr>
        <xdr:cNvPr id="11" name="그림 10" descr="1321.pn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50924" t="30450" r="21838" b="62377"/>
        <a:stretch>
          <a:fillRect/>
        </a:stretch>
      </xdr:blipFill>
      <xdr:spPr>
        <a:xfrm>
          <a:off x="63081" y="3819525"/>
          <a:ext cx="1533525" cy="466725"/>
        </a:xfrm>
        <a:prstGeom prst="rect">
          <a:avLst/>
        </a:prstGeom>
      </xdr:spPr>
    </xdr:pic>
    <xdr:clientData/>
  </xdr:twoCellAnchor>
  <xdr:twoCellAnchor editAs="oneCell">
    <xdr:from>
      <xdr:col>0</xdr:col>
      <xdr:colOff>75483</xdr:colOff>
      <xdr:row>7</xdr:row>
      <xdr:rowOff>10783</xdr:rowOff>
    </xdr:from>
    <xdr:to>
      <xdr:col>0</xdr:col>
      <xdr:colOff>1167623</xdr:colOff>
      <xdr:row>7</xdr:row>
      <xdr:rowOff>474453</xdr:rowOff>
    </xdr:to>
    <xdr:pic>
      <xdr:nvPicPr>
        <xdr:cNvPr id="12" name="그림 11" descr="1321.pn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2608" t="53769" r="78006" b="39127"/>
        <a:stretch>
          <a:fillRect/>
        </a:stretch>
      </xdr:blipFill>
      <xdr:spPr>
        <a:xfrm>
          <a:off x="75483" y="2868283"/>
          <a:ext cx="1092140" cy="463670"/>
        </a:xfrm>
        <a:prstGeom prst="rect">
          <a:avLst/>
        </a:prstGeom>
      </xdr:spPr>
    </xdr:pic>
    <xdr:clientData/>
  </xdr:twoCellAnchor>
  <xdr:twoCellAnchor editAs="oneCell">
    <xdr:from>
      <xdr:col>0</xdr:col>
      <xdr:colOff>78828</xdr:colOff>
      <xdr:row>4</xdr:row>
      <xdr:rowOff>13138</xdr:rowOff>
    </xdr:from>
    <xdr:to>
      <xdr:col>0</xdr:col>
      <xdr:colOff>1412328</xdr:colOff>
      <xdr:row>4</xdr:row>
      <xdr:rowOff>459827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3578" t="38337" r="89104" b="57365"/>
        <a:stretch>
          <a:fillRect/>
        </a:stretch>
      </xdr:blipFill>
      <xdr:spPr bwMode="auto">
        <a:xfrm>
          <a:off x="78828" y="1931276"/>
          <a:ext cx="1333500" cy="44668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324178</xdr:colOff>
      <xdr:row>0</xdr:row>
      <xdr:rowOff>0</xdr:rowOff>
    </xdr:from>
    <xdr:to>
      <xdr:col>14</xdr:col>
      <xdr:colOff>592238</xdr:colOff>
      <xdr:row>37</xdr:row>
      <xdr:rowOff>7539</xdr:rowOff>
    </xdr:to>
    <xdr:pic>
      <xdr:nvPicPr>
        <xdr:cNvPr id="14" name="그림 13" descr="132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4353" t="5540" r="57508" b="2114"/>
        <a:stretch>
          <a:fillRect/>
        </a:stretch>
      </xdr:blipFill>
      <xdr:spPr>
        <a:xfrm>
          <a:off x="5927119" y="0"/>
          <a:ext cx="5736531" cy="8893243"/>
        </a:xfrm>
        <a:prstGeom prst="rect">
          <a:avLst/>
        </a:prstGeom>
      </xdr:spPr>
    </xdr:pic>
    <xdr:clientData/>
  </xdr:twoCellAnchor>
  <xdr:twoCellAnchor editAs="oneCell">
    <xdr:from>
      <xdr:col>15</xdr:col>
      <xdr:colOff>165976</xdr:colOff>
      <xdr:row>0</xdr:row>
      <xdr:rowOff>0</xdr:rowOff>
    </xdr:from>
    <xdr:to>
      <xdr:col>26</xdr:col>
      <xdr:colOff>329262</xdr:colOff>
      <xdr:row>21</xdr:row>
      <xdr:rowOff>247701</xdr:rowOff>
    </xdr:to>
    <xdr:pic>
      <xdr:nvPicPr>
        <xdr:cNvPr id="15" name="그림 14" descr="132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44879" t="5428" r="4475" b="33295"/>
        <a:stretch>
          <a:fillRect/>
        </a:stretch>
      </xdr:blipFill>
      <xdr:spPr>
        <a:xfrm>
          <a:off x="11920947" y="0"/>
          <a:ext cx="7682433" cy="5871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C50"/>
  <sheetViews>
    <sheetView zoomScale="115" zoomScaleNormal="11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49" sqref="A49"/>
    </sheetView>
  </sheetViews>
  <sheetFormatPr defaultRowHeight="20.25" customHeight="1"/>
  <cols>
    <col min="1" max="1" width="33.5" style="2" customWidth="1"/>
    <col min="2" max="2" width="11.25" style="2" bestFit="1" customWidth="1"/>
    <col min="3" max="3" width="16.75" style="2" bestFit="1" customWidth="1"/>
    <col min="4" max="16384" width="9" style="2"/>
  </cols>
  <sheetData>
    <row r="1" spans="1:3">
      <c r="A1" s="3" t="s">
        <v>87</v>
      </c>
      <c r="B1" s="4" t="s">
        <v>0</v>
      </c>
      <c r="C1" s="4" t="s">
        <v>1</v>
      </c>
    </row>
    <row r="2" spans="1:3" ht="20.25" customHeight="1">
      <c r="A2" s="2" t="s">
        <v>88</v>
      </c>
      <c r="B2" s="2" t="s">
        <v>19</v>
      </c>
      <c r="C2" s="2" t="s">
        <v>15</v>
      </c>
    </row>
    <row r="3" spans="1:3" ht="20.25" customHeight="1">
      <c r="A3" s="1" t="s">
        <v>69</v>
      </c>
      <c r="B3" s="2" t="s">
        <v>70</v>
      </c>
      <c r="C3" s="2" t="s">
        <v>68</v>
      </c>
    </row>
    <row r="4" spans="1:3" ht="20.25" customHeight="1">
      <c r="A4" s="1" t="s">
        <v>80</v>
      </c>
      <c r="B4" s="2" t="s">
        <v>78</v>
      </c>
      <c r="C4" s="2" t="s">
        <v>79</v>
      </c>
    </row>
    <row r="5" spans="1:3" ht="20.25" customHeight="1">
      <c r="A5" s="2" t="s">
        <v>91</v>
      </c>
      <c r="B5" s="2" t="s">
        <v>3</v>
      </c>
      <c r="C5" s="2" t="s">
        <v>8</v>
      </c>
    </row>
    <row r="6" spans="1:3" ht="20.25" customHeight="1">
      <c r="A6" s="1" t="s">
        <v>27</v>
      </c>
      <c r="B6" s="2" t="s">
        <v>25</v>
      </c>
      <c r="C6" s="2" t="s">
        <v>28</v>
      </c>
    </row>
    <row r="7" spans="1:3" ht="20.25" customHeight="1">
      <c r="A7" s="1" t="s">
        <v>33</v>
      </c>
      <c r="B7" s="2" t="s">
        <v>25</v>
      </c>
      <c r="C7" s="2" t="s">
        <v>34</v>
      </c>
    </row>
    <row r="8" spans="1:3" ht="20.25" customHeight="1">
      <c r="A8" s="1" t="s">
        <v>72</v>
      </c>
      <c r="B8" s="2" t="s">
        <v>70</v>
      </c>
      <c r="C8" s="2" t="s">
        <v>71</v>
      </c>
    </row>
    <row r="9" spans="1:3" ht="20.25" customHeight="1">
      <c r="A9" s="1" t="s">
        <v>54</v>
      </c>
      <c r="B9" s="2" t="s">
        <v>49</v>
      </c>
      <c r="C9" s="2" t="s">
        <v>53</v>
      </c>
    </row>
    <row r="10" spans="1:3" ht="20.25" customHeight="1">
      <c r="A10" s="1" t="s">
        <v>86</v>
      </c>
      <c r="B10" s="2" t="s">
        <v>78</v>
      </c>
      <c r="C10" s="2" t="s">
        <v>85</v>
      </c>
    </row>
    <row r="11" spans="1:3" ht="20.25" customHeight="1">
      <c r="A11" s="1" t="s">
        <v>16</v>
      </c>
      <c r="B11" s="2" t="s">
        <v>14</v>
      </c>
      <c r="C11" s="2" t="s">
        <v>17</v>
      </c>
    </row>
    <row r="12" spans="1:3" ht="20.25" customHeight="1">
      <c r="A12" s="2" t="s">
        <v>92</v>
      </c>
      <c r="B12" s="2" t="s">
        <v>93</v>
      </c>
      <c r="C12" s="2" t="s">
        <v>94</v>
      </c>
    </row>
    <row r="13" spans="1:3" ht="20.25" customHeight="1">
      <c r="A13" s="2" t="s">
        <v>95</v>
      </c>
      <c r="B13" s="2" t="s">
        <v>60</v>
      </c>
      <c r="C13" s="2" t="s">
        <v>96</v>
      </c>
    </row>
    <row r="14" spans="1:3" ht="20.25" customHeight="1">
      <c r="A14" s="2" t="s">
        <v>97</v>
      </c>
      <c r="B14" s="2" t="s">
        <v>60</v>
      </c>
      <c r="C14" s="2" t="s">
        <v>67</v>
      </c>
    </row>
    <row r="15" spans="1:3" ht="20.25" customHeight="1">
      <c r="A15" s="1" t="s">
        <v>59</v>
      </c>
      <c r="B15" s="2" t="s">
        <v>61</v>
      </c>
      <c r="C15" s="2" t="s">
        <v>58</v>
      </c>
    </row>
    <row r="16" spans="1:3" ht="20.25" customHeight="1">
      <c r="A16" s="2" t="s">
        <v>98</v>
      </c>
      <c r="B16" s="2" t="s">
        <v>93</v>
      </c>
      <c r="C16" s="2" t="s">
        <v>99</v>
      </c>
    </row>
    <row r="17" spans="1:3" ht="20.25" customHeight="1">
      <c r="A17" s="1" t="s">
        <v>12</v>
      </c>
      <c r="B17" s="2" t="s">
        <v>10</v>
      </c>
      <c r="C17" s="2" t="s">
        <v>13</v>
      </c>
    </row>
    <row r="18" spans="1:3" ht="20.25" customHeight="1">
      <c r="A18" s="2" t="s">
        <v>100</v>
      </c>
      <c r="B18" s="2" t="s">
        <v>30</v>
      </c>
      <c r="C18" s="2" t="s">
        <v>38</v>
      </c>
    </row>
    <row r="19" spans="1:3" ht="20.25" customHeight="1">
      <c r="A19" s="1" t="s">
        <v>37</v>
      </c>
      <c r="B19" s="2" t="s">
        <v>25</v>
      </c>
      <c r="C19" s="2" t="s">
        <v>39</v>
      </c>
    </row>
    <row r="20" spans="1:3" ht="20.25" customHeight="1">
      <c r="A20" s="2" t="s">
        <v>101</v>
      </c>
      <c r="B20" s="2" t="s">
        <v>93</v>
      </c>
      <c r="C20" s="2" t="s">
        <v>102</v>
      </c>
    </row>
    <row r="21" spans="1:3" ht="20.25" customHeight="1">
      <c r="A21" s="1" t="s">
        <v>66</v>
      </c>
      <c r="B21" s="2" t="s">
        <v>61</v>
      </c>
      <c r="C21" s="2" t="s">
        <v>65</v>
      </c>
    </row>
    <row r="22" spans="1:3" ht="20.25" customHeight="1">
      <c r="A22" s="2" t="s">
        <v>103</v>
      </c>
      <c r="B22" s="2" t="s">
        <v>90</v>
      </c>
      <c r="C22" s="2" t="s">
        <v>83</v>
      </c>
    </row>
    <row r="23" spans="1:3" ht="20.25" customHeight="1">
      <c r="A23" s="2" t="s">
        <v>104</v>
      </c>
      <c r="B23" s="2" t="s">
        <v>90</v>
      </c>
      <c r="C23" s="2" t="s">
        <v>84</v>
      </c>
    </row>
    <row r="24" spans="1:3" ht="20.25" customHeight="1">
      <c r="A24" s="1" t="s">
        <v>42</v>
      </c>
      <c r="B24" s="2" t="s">
        <v>44</v>
      </c>
      <c r="C24" s="2" t="s">
        <v>45</v>
      </c>
    </row>
    <row r="25" spans="1:3" ht="20.25" customHeight="1">
      <c r="A25" s="5" t="s">
        <v>107</v>
      </c>
      <c r="B25" s="2" t="s">
        <v>89</v>
      </c>
      <c r="C25" s="2" t="s">
        <v>75</v>
      </c>
    </row>
    <row r="26" spans="1:3" ht="20.25" customHeight="1">
      <c r="A26" s="1" t="s">
        <v>51</v>
      </c>
      <c r="B26" s="2" t="s">
        <v>49</v>
      </c>
      <c r="C26" s="2" t="s">
        <v>52</v>
      </c>
    </row>
    <row r="27" spans="1:3" ht="20.25" customHeight="1">
      <c r="A27" s="2" t="s">
        <v>105</v>
      </c>
      <c r="B27" s="2" t="s">
        <v>19</v>
      </c>
      <c r="C27" s="2" t="s">
        <v>106</v>
      </c>
    </row>
    <row r="28" spans="1:3" ht="20.25" customHeight="1">
      <c r="A28" s="1" t="s">
        <v>24</v>
      </c>
      <c r="B28" s="2" t="s">
        <v>25</v>
      </c>
      <c r="C28" s="2" t="s">
        <v>26</v>
      </c>
    </row>
    <row r="29" spans="1:3" ht="20.25" customHeight="1">
      <c r="A29" s="2" t="s">
        <v>108</v>
      </c>
      <c r="B29" s="2" t="s">
        <v>48</v>
      </c>
      <c r="C29" s="2" t="s">
        <v>57</v>
      </c>
    </row>
    <row r="30" spans="1:3" ht="20.25" customHeight="1">
      <c r="A30" s="2" t="s">
        <v>109</v>
      </c>
      <c r="B30" s="2" t="s">
        <v>93</v>
      </c>
      <c r="C30" s="2" t="s">
        <v>110</v>
      </c>
    </row>
    <row r="31" spans="1:3" ht="20.25" customHeight="1">
      <c r="A31" s="1" t="s">
        <v>2</v>
      </c>
      <c r="B31" s="2" t="s">
        <v>4</v>
      </c>
      <c r="C31" s="2" t="s">
        <v>5</v>
      </c>
    </row>
    <row r="32" spans="1:3" ht="20.25" customHeight="1">
      <c r="A32" s="1" t="s">
        <v>64</v>
      </c>
      <c r="B32" s="2" t="s">
        <v>61</v>
      </c>
      <c r="C32" s="2" t="s">
        <v>63</v>
      </c>
    </row>
    <row r="33" spans="1:3" ht="20.25" customHeight="1">
      <c r="A33" s="2" t="s">
        <v>111</v>
      </c>
      <c r="B33" s="2" t="s">
        <v>43</v>
      </c>
      <c r="C33" s="2" t="s">
        <v>46</v>
      </c>
    </row>
    <row r="34" spans="1:3" ht="20.25" customHeight="1">
      <c r="A34" s="1" t="s">
        <v>74</v>
      </c>
      <c r="B34" s="2" t="s">
        <v>70</v>
      </c>
      <c r="C34" s="2" t="s">
        <v>73</v>
      </c>
    </row>
    <row r="35" spans="1:3" ht="20.25" customHeight="1">
      <c r="A35" s="1" t="s">
        <v>18</v>
      </c>
      <c r="B35" s="2" t="s">
        <v>20</v>
      </c>
      <c r="C35" s="2" t="s">
        <v>21</v>
      </c>
    </row>
    <row r="36" spans="1:3" ht="20.25" customHeight="1">
      <c r="A36" s="1" t="s">
        <v>22</v>
      </c>
      <c r="B36" s="2" t="s">
        <v>14</v>
      </c>
      <c r="C36" s="2" t="s">
        <v>23</v>
      </c>
    </row>
    <row r="37" spans="1:3" ht="20.25" customHeight="1">
      <c r="A37" s="2" t="s">
        <v>112</v>
      </c>
      <c r="B37" s="2" t="s">
        <v>43</v>
      </c>
      <c r="C37" s="2" t="s">
        <v>113</v>
      </c>
    </row>
    <row r="38" spans="1:3" ht="20.25" customHeight="1">
      <c r="A38" s="1" t="s">
        <v>56</v>
      </c>
      <c r="B38" s="2" t="s">
        <v>49</v>
      </c>
      <c r="C38" s="2" t="s">
        <v>55</v>
      </c>
    </row>
    <row r="39" spans="1:3" ht="20.25" customHeight="1">
      <c r="A39" s="1" t="s">
        <v>77</v>
      </c>
      <c r="B39" s="2" t="s">
        <v>78</v>
      </c>
      <c r="C39" s="2" t="s">
        <v>76</v>
      </c>
    </row>
    <row r="40" spans="1:3" ht="20.25" customHeight="1">
      <c r="A40" s="2" t="s">
        <v>114</v>
      </c>
      <c r="B40" s="2" t="s">
        <v>89</v>
      </c>
      <c r="C40" s="2" t="s">
        <v>115</v>
      </c>
    </row>
    <row r="41" spans="1:3" ht="20.25" customHeight="1">
      <c r="A41" s="1" t="s">
        <v>6</v>
      </c>
      <c r="B41" s="2" t="s">
        <v>4</v>
      </c>
      <c r="C41" s="2" t="s">
        <v>7</v>
      </c>
    </row>
    <row r="42" spans="1:3" ht="20.25" customHeight="1">
      <c r="A42" s="1" t="s">
        <v>35</v>
      </c>
      <c r="B42" s="2" t="s">
        <v>31</v>
      </c>
      <c r="C42" s="2" t="s">
        <v>36</v>
      </c>
    </row>
    <row r="43" spans="1:3" ht="20.25" customHeight="1">
      <c r="A43" s="2" t="s">
        <v>116</v>
      </c>
      <c r="B43" s="2" t="s">
        <v>43</v>
      </c>
      <c r="C43" s="2" t="s">
        <v>117</v>
      </c>
    </row>
    <row r="44" spans="1:3" ht="20.25" customHeight="1">
      <c r="A44" s="1" t="s">
        <v>40</v>
      </c>
      <c r="B44" s="2" t="s">
        <v>25</v>
      </c>
      <c r="C44" s="2" t="s">
        <v>41</v>
      </c>
    </row>
    <row r="45" spans="1:3" ht="20.25" customHeight="1">
      <c r="A45" s="1" t="s">
        <v>29</v>
      </c>
      <c r="B45" s="2" t="s">
        <v>31</v>
      </c>
      <c r="C45" s="2" t="s">
        <v>32</v>
      </c>
    </row>
    <row r="46" spans="1:3" ht="20.25" customHeight="1">
      <c r="A46" s="1" t="s">
        <v>47</v>
      </c>
      <c r="B46" s="2" t="s">
        <v>49</v>
      </c>
      <c r="C46" s="2" t="s">
        <v>50</v>
      </c>
    </row>
    <row r="47" spans="1:3" ht="20.25" customHeight="1">
      <c r="A47" s="1" t="s">
        <v>9</v>
      </c>
      <c r="B47" s="2" t="s">
        <v>10</v>
      </c>
      <c r="C47" s="2" t="s">
        <v>11</v>
      </c>
    </row>
    <row r="48" spans="1:3" ht="20.25" customHeight="1">
      <c r="A48" s="2" t="s">
        <v>118</v>
      </c>
      <c r="B48" s="2" t="s">
        <v>93</v>
      </c>
      <c r="C48" s="2" t="s">
        <v>119</v>
      </c>
    </row>
    <row r="49" spans="1:3" ht="20.25" customHeight="1">
      <c r="A49" s="5" t="s">
        <v>120</v>
      </c>
      <c r="B49" s="2" t="s">
        <v>60</v>
      </c>
      <c r="C49" s="2" t="s">
        <v>62</v>
      </c>
    </row>
    <row r="50" spans="1:3" ht="20.25" customHeight="1">
      <c r="A50" s="1" t="s">
        <v>82</v>
      </c>
      <c r="B50" s="2" t="s">
        <v>78</v>
      </c>
      <c r="C50" s="2" t="s">
        <v>81</v>
      </c>
    </row>
  </sheetData>
  <sortState ref="A2:C90">
    <sortCondition ref="A2:A90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F19"/>
  <sheetViews>
    <sheetView zoomScale="130" zoomScaleNormal="130" workbookViewId="0">
      <selection activeCell="C14" sqref="C14"/>
    </sheetView>
  </sheetViews>
  <sheetFormatPr defaultRowHeight="20.25" customHeight="1"/>
  <cols>
    <col min="1" max="1" width="12.5" style="7" customWidth="1"/>
    <col min="2" max="2" width="6.75" style="7" bestFit="1" customWidth="1"/>
    <col min="3" max="3" width="10.25" style="7" bestFit="1" customWidth="1"/>
    <col min="4" max="4" width="12.625" style="7" bestFit="1" customWidth="1"/>
    <col min="5" max="5" width="14.625" style="7" bestFit="1" customWidth="1"/>
    <col min="6" max="6" width="12.625" style="7" bestFit="1" customWidth="1"/>
    <col min="7" max="16384" width="9" style="7"/>
  </cols>
  <sheetData>
    <row r="1" spans="1:6" ht="20.25" customHeight="1">
      <c r="A1" s="8"/>
      <c r="B1" s="9" t="s">
        <v>124</v>
      </c>
      <c r="C1" s="10" t="s">
        <v>125</v>
      </c>
      <c r="D1" s="9" t="s">
        <v>126</v>
      </c>
      <c r="E1" s="10" t="s">
        <v>127</v>
      </c>
      <c r="F1" s="11" t="s">
        <v>128</v>
      </c>
    </row>
    <row r="2" spans="1:6" ht="20.25" customHeight="1">
      <c r="A2" s="12" t="s">
        <v>129</v>
      </c>
      <c r="B2" s="13">
        <v>1</v>
      </c>
      <c r="C2" s="13"/>
      <c r="D2" s="13">
        <v>1</v>
      </c>
      <c r="E2" s="13"/>
      <c r="F2" s="14"/>
    </row>
    <row r="3" spans="1:6" ht="20.25" customHeight="1">
      <c r="A3" s="15" t="s">
        <v>130</v>
      </c>
      <c r="B3" s="16">
        <v>1</v>
      </c>
      <c r="C3" s="16"/>
      <c r="D3" s="16"/>
      <c r="E3" s="16">
        <v>3</v>
      </c>
      <c r="F3" s="17"/>
    </row>
    <row r="4" spans="1:6" ht="20.25" customHeight="1">
      <c r="A4" s="18" t="s">
        <v>131</v>
      </c>
      <c r="B4" s="13">
        <v>1</v>
      </c>
      <c r="C4" s="13"/>
      <c r="D4" s="13"/>
      <c r="E4" s="13"/>
      <c r="F4" s="19">
        <v>1</v>
      </c>
    </row>
    <row r="5" spans="1:6" ht="20.25" customHeight="1">
      <c r="A5" s="15" t="s">
        <v>132</v>
      </c>
      <c r="B5" s="16">
        <v>1</v>
      </c>
      <c r="C5" s="16"/>
      <c r="D5" s="16"/>
      <c r="E5" s="16"/>
      <c r="F5" s="17">
        <v>1</v>
      </c>
    </row>
    <row r="6" spans="1:6" ht="20.25" customHeight="1">
      <c r="A6" s="20" t="s">
        <v>133</v>
      </c>
      <c r="B6" s="21">
        <v>1</v>
      </c>
      <c r="C6" s="21"/>
      <c r="D6" s="21"/>
      <c r="E6" s="21">
        <v>3</v>
      </c>
      <c r="F6" s="22"/>
    </row>
    <row r="7" spans="1:6" ht="20.25" customHeight="1">
      <c r="A7" s="7" t="s">
        <v>134</v>
      </c>
      <c r="B7" s="7">
        <f>SUM(B2:B6)</f>
        <v>5</v>
      </c>
      <c r="C7" s="7">
        <f t="shared" ref="C7:F7" si="0">SUM(C2:C6)</f>
        <v>0</v>
      </c>
      <c r="D7" s="23">
        <f t="shared" si="0"/>
        <v>1</v>
      </c>
      <c r="E7" s="23">
        <f t="shared" si="0"/>
        <v>6</v>
      </c>
      <c r="F7" s="7">
        <f t="shared" si="0"/>
        <v>2</v>
      </c>
    </row>
    <row r="8" spans="1:6" ht="20.25" customHeight="1">
      <c r="A8" s="24" t="s">
        <v>135</v>
      </c>
      <c r="B8" s="25"/>
      <c r="C8" s="25">
        <f>50*C7</f>
        <v>0</v>
      </c>
      <c r="D8" s="25"/>
      <c r="E8" s="25">
        <f>15*E7</f>
        <v>90</v>
      </c>
      <c r="F8" s="26"/>
    </row>
    <row r="9" spans="1:6" ht="20.25" customHeight="1">
      <c r="A9" s="12" t="s">
        <v>136</v>
      </c>
      <c r="B9" s="27"/>
      <c r="C9" s="27"/>
      <c r="D9" s="27">
        <f>600*D7</f>
        <v>600</v>
      </c>
      <c r="E9" s="27"/>
      <c r="F9" s="28"/>
    </row>
    <row r="10" spans="1:6" ht="20.25" customHeight="1">
      <c r="A10" s="12" t="s">
        <v>137</v>
      </c>
      <c r="B10" s="27"/>
      <c r="C10" s="27"/>
      <c r="D10" s="27"/>
      <c r="E10" s="27"/>
      <c r="F10" s="28">
        <f>20*F7</f>
        <v>40</v>
      </c>
    </row>
    <row r="11" spans="1:6" ht="20.25" customHeight="1">
      <c r="A11" s="29" t="s">
        <v>138</v>
      </c>
      <c r="B11" s="30">
        <f>30*B7</f>
        <v>150</v>
      </c>
      <c r="C11" s="31"/>
      <c r="D11" s="31"/>
      <c r="E11" s="31"/>
      <c r="F11" s="32"/>
    </row>
    <row r="13" spans="1:6" ht="20.25" customHeight="1">
      <c r="A13" s="15" t="s">
        <v>139</v>
      </c>
      <c r="B13" s="16">
        <v>1</v>
      </c>
      <c r="C13" s="16">
        <v>5</v>
      </c>
      <c r="D13" s="16"/>
      <c r="E13" s="16"/>
      <c r="F13" s="17"/>
    </row>
    <row r="15" spans="1:6" ht="20.25" customHeight="1">
      <c r="A15" s="116" t="s">
        <v>140</v>
      </c>
      <c r="B15" s="116"/>
      <c r="C15" s="116"/>
      <c r="D15" s="116"/>
      <c r="E15" s="116"/>
      <c r="F15" s="33" t="s">
        <v>141</v>
      </c>
    </row>
    <row r="16" spans="1:6" ht="20.25" customHeight="1">
      <c r="A16" s="116"/>
      <c r="B16" s="116"/>
      <c r="C16" s="116"/>
      <c r="D16" s="116"/>
      <c r="E16" s="116"/>
    </row>
    <row r="17" spans="1:5" ht="20.25" customHeight="1">
      <c r="A17" s="116"/>
      <c r="B17" s="116"/>
      <c r="C17" s="116"/>
      <c r="D17" s="116"/>
      <c r="E17" s="116"/>
    </row>
    <row r="18" spans="1:5" ht="20.25" customHeight="1">
      <c r="A18" s="116"/>
      <c r="B18" s="116"/>
      <c r="C18" s="116"/>
      <c r="D18" s="116"/>
      <c r="E18" s="116"/>
    </row>
    <row r="19" spans="1:5" ht="20.25" customHeight="1">
      <c r="A19" s="116"/>
      <c r="B19" s="116"/>
      <c r="C19" s="116"/>
      <c r="D19" s="116"/>
      <c r="E19" s="116"/>
    </row>
  </sheetData>
  <mergeCells count="5">
    <mergeCell ref="A15:E15"/>
    <mergeCell ref="A16:E16"/>
    <mergeCell ref="A17:E17"/>
    <mergeCell ref="A18:E18"/>
    <mergeCell ref="A19:E19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C51"/>
  <sheetViews>
    <sheetView zoomScale="115" zoomScaleNormal="115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20.25" customHeight="1"/>
  <cols>
    <col min="1" max="1" width="26.125" style="2" bestFit="1" customWidth="1"/>
    <col min="2" max="3" width="18.625" style="2" bestFit="1" customWidth="1"/>
    <col min="4" max="16384" width="9" style="2"/>
  </cols>
  <sheetData>
    <row r="1" spans="1:3">
      <c r="A1" s="3" t="s">
        <v>143</v>
      </c>
      <c r="B1" s="4" t="s">
        <v>142</v>
      </c>
      <c r="C1" s="4" t="s">
        <v>144</v>
      </c>
    </row>
    <row r="2" spans="1:3" ht="20.25" customHeight="1">
      <c r="A2" s="2" t="s">
        <v>145</v>
      </c>
      <c r="B2" s="2" t="s">
        <v>146</v>
      </c>
      <c r="C2" s="2" t="s">
        <v>219</v>
      </c>
    </row>
    <row r="3" spans="1:3" ht="20.25" customHeight="1">
      <c r="A3" s="2" t="s">
        <v>147</v>
      </c>
      <c r="B3" s="2" t="s">
        <v>148</v>
      </c>
      <c r="C3" s="2" t="s">
        <v>219</v>
      </c>
    </row>
    <row r="4" spans="1:3" ht="20.25" customHeight="1">
      <c r="A4" s="2" t="s">
        <v>149</v>
      </c>
      <c r="B4" s="2" t="s">
        <v>150</v>
      </c>
      <c r="C4" s="2" t="s">
        <v>219</v>
      </c>
    </row>
    <row r="5" spans="1:3" ht="20.25" customHeight="1">
      <c r="A5" s="2" t="s">
        <v>151</v>
      </c>
      <c r="B5" s="2" t="s">
        <v>152</v>
      </c>
      <c r="C5" s="2" t="s">
        <v>219</v>
      </c>
    </row>
    <row r="6" spans="1:3" ht="20.25" customHeight="1">
      <c r="A6" s="2" t="s">
        <v>153</v>
      </c>
      <c r="B6" s="2" t="s">
        <v>154</v>
      </c>
      <c r="C6" s="2" t="s">
        <v>219</v>
      </c>
    </row>
    <row r="7" spans="1:3" ht="20.25" customHeight="1">
      <c r="A7" s="2" t="s">
        <v>155</v>
      </c>
      <c r="B7" s="2" t="s">
        <v>156</v>
      </c>
      <c r="C7" s="2" t="s">
        <v>219</v>
      </c>
    </row>
    <row r="8" spans="1:3" ht="20.25" customHeight="1">
      <c r="A8" s="2" t="s">
        <v>157</v>
      </c>
      <c r="B8" s="2" t="s">
        <v>158</v>
      </c>
      <c r="C8" s="2" t="s">
        <v>219</v>
      </c>
    </row>
    <row r="9" spans="1:3" ht="20.25" customHeight="1">
      <c r="A9" s="2" t="s">
        <v>159</v>
      </c>
      <c r="B9" s="2" t="s">
        <v>160</v>
      </c>
      <c r="C9" s="2" t="s">
        <v>219</v>
      </c>
    </row>
    <row r="10" spans="1:3" ht="20.25" customHeight="1">
      <c r="A10" s="2" t="s">
        <v>161</v>
      </c>
      <c r="B10" s="2" t="s">
        <v>162</v>
      </c>
      <c r="C10" s="2" t="s">
        <v>219</v>
      </c>
    </row>
    <row r="11" spans="1:3" ht="20.25" customHeight="1">
      <c r="A11" s="2" t="s">
        <v>163</v>
      </c>
      <c r="B11" s="2" t="s">
        <v>164</v>
      </c>
      <c r="C11" s="2" t="s">
        <v>219</v>
      </c>
    </row>
    <row r="12" spans="1:3" ht="20.25" customHeight="1">
      <c r="A12" s="2" t="s">
        <v>165</v>
      </c>
      <c r="B12" s="2" t="s">
        <v>166</v>
      </c>
      <c r="C12" s="2" t="s">
        <v>219</v>
      </c>
    </row>
    <row r="13" spans="1:3" ht="20.25" customHeight="1">
      <c r="A13" s="2" t="s">
        <v>167</v>
      </c>
      <c r="B13" s="2" t="s">
        <v>168</v>
      </c>
      <c r="C13" s="2" t="s">
        <v>219</v>
      </c>
    </row>
    <row r="14" spans="1:3" ht="20.25" customHeight="1">
      <c r="A14" s="2" t="s">
        <v>169</v>
      </c>
      <c r="B14" s="2" t="s">
        <v>170</v>
      </c>
      <c r="C14" s="2" t="s">
        <v>219</v>
      </c>
    </row>
    <row r="15" spans="1:3" ht="20.25" customHeight="1">
      <c r="A15" s="2" t="s">
        <v>171</v>
      </c>
      <c r="B15" s="2" t="s">
        <v>172</v>
      </c>
      <c r="C15" s="2" t="s">
        <v>219</v>
      </c>
    </row>
    <row r="16" spans="1:3" ht="20.25" customHeight="1">
      <c r="A16" s="2" t="s">
        <v>173</v>
      </c>
      <c r="B16" s="2" t="s">
        <v>174</v>
      </c>
      <c r="C16" s="2" t="s">
        <v>219</v>
      </c>
    </row>
    <row r="17" spans="1:3" ht="20.25" customHeight="1">
      <c r="A17" s="2" t="s">
        <v>175</v>
      </c>
      <c r="B17" s="2" t="s">
        <v>176</v>
      </c>
      <c r="C17" s="2" t="s">
        <v>219</v>
      </c>
    </row>
    <row r="18" spans="1:3" ht="20.25" customHeight="1">
      <c r="A18" s="2" t="s">
        <v>177</v>
      </c>
      <c r="B18" s="2" t="s">
        <v>178</v>
      </c>
      <c r="C18" s="2" t="s">
        <v>219</v>
      </c>
    </row>
    <row r="19" spans="1:3" ht="20.25" customHeight="1">
      <c r="A19" s="2" t="s">
        <v>179</v>
      </c>
      <c r="B19" s="2" t="s">
        <v>180</v>
      </c>
      <c r="C19" s="2" t="s">
        <v>219</v>
      </c>
    </row>
    <row r="20" spans="1:3" ht="20.25" customHeight="1">
      <c r="A20" s="2" t="s">
        <v>181</v>
      </c>
      <c r="B20" s="2" t="s">
        <v>182</v>
      </c>
      <c r="C20" s="2" t="s">
        <v>219</v>
      </c>
    </row>
    <row r="21" spans="1:3" ht="20.25" customHeight="1">
      <c r="A21" s="2" t="s">
        <v>183</v>
      </c>
      <c r="B21" s="2" t="s">
        <v>184</v>
      </c>
      <c r="C21" s="2" t="s">
        <v>219</v>
      </c>
    </row>
    <row r="22" spans="1:3" ht="20.25" customHeight="1">
      <c r="A22" s="2" t="s">
        <v>185</v>
      </c>
      <c r="B22" s="2" t="s">
        <v>186</v>
      </c>
      <c r="C22" s="2" t="s">
        <v>219</v>
      </c>
    </row>
    <row r="23" spans="1:3" ht="20.25" customHeight="1">
      <c r="A23" s="2" t="s">
        <v>187</v>
      </c>
      <c r="B23" s="2" t="s">
        <v>188</v>
      </c>
      <c r="C23" s="2" t="s">
        <v>219</v>
      </c>
    </row>
    <row r="24" spans="1:3" ht="20.25" customHeight="1">
      <c r="A24" s="2" t="s">
        <v>189</v>
      </c>
      <c r="B24" s="2" t="s">
        <v>190</v>
      </c>
      <c r="C24" s="2" t="s">
        <v>219</v>
      </c>
    </row>
    <row r="25" spans="1:3" ht="20.25" customHeight="1">
      <c r="A25" s="2" t="s">
        <v>191</v>
      </c>
      <c r="B25" s="2" t="s">
        <v>192</v>
      </c>
      <c r="C25" s="2" t="s">
        <v>219</v>
      </c>
    </row>
    <row r="26" spans="1:3" ht="20.25" customHeight="1">
      <c r="A26" s="2" t="s">
        <v>193</v>
      </c>
      <c r="B26" s="2" t="s">
        <v>194</v>
      </c>
      <c r="C26" s="2" t="s">
        <v>219</v>
      </c>
    </row>
    <row r="27" spans="1:3" ht="20.25" customHeight="1">
      <c r="A27" s="2" t="s">
        <v>195</v>
      </c>
      <c r="B27" s="2" t="s">
        <v>196</v>
      </c>
      <c r="C27" s="2" t="s">
        <v>219</v>
      </c>
    </row>
    <row r="28" spans="1:3" ht="20.25" customHeight="1">
      <c r="A28" s="2" t="s">
        <v>197</v>
      </c>
      <c r="B28" s="2" t="s">
        <v>198</v>
      </c>
      <c r="C28" s="2" t="s">
        <v>219</v>
      </c>
    </row>
    <row r="29" spans="1:3" ht="20.25" customHeight="1">
      <c r="A29" s="2" t="s">
        <v>199</v>
      </c>
      <c r="B29" s="2" t="s">
        <v>200</v>
      </c>
      <c r="C29" s="2" t="s">
        <v>219</v>
      </c>
    </row>
    <row r="30" spans="1:3" ht="20.25" customHeight="1">
      <c r="A30" s="2" t="s">
        <v>201</v>
      </c>
      <c r="B30" s="2" t="s">
        <v>202</v>
      </c>
      <c r="C30" s="2" t="s">
        <v>219</v>
      </c>
    </row>
    <row r="31" spans="1:3" ht="20.25" customHeight="1">
      <c r="A31" s="2" t="s">
        <v>203</v>
      </c>
      <c r="B31" s="2" t="s">
        <v>204</v>
      </c>
      <c r="C31" s="2" t="s">
        <v>219</v>
      </c>
    </row>
    <row r="32" spans="1:3" ht="20.25" customHeight="1">
      <c r="A32" s="2" t="s">
        <v>205</v>
      </c>
      <c r="B32" s="2" t="s">
        <v>206</v>
      </c>
      <c r="C32" s="2" t="s">
        <v>219</v>
      </c>
    </row>
    <row r="33" spans="1:3" ht="20.25" customHeight="1">
      <c r="A33" s="2" t="s">
        <v>207</v>
      </c>
      <c r="B33" s="2" t="s">
        <v>208</v>
      </c>
      <c r="C33" s="2" t="s">
        <v>219</v>
      </c>
    </row>
    <row r="34" spans="1:3" ht="20.25" customHeight="1">
      <c r="A34" s="2" t="s">
        <v>209</v>
      </c>
      <c r="B34" s="2" t="s">
        <v>210</v>
      </c>
      <c r="C34" s="2" t="s">
        <v>219</v>
      </c>
    </row>
    <row r="35" spans="1:3" ht="20.25" customHeight="1">
      <c r="A35" s="2" t="s">
        <v>211</v>
      </c>
      <c r="B35" s="2" t="s">
        <v>212</v>
      </c>
      <c r="C35" s="2" t="s">
        <v>219</v>
      </c>
    </row>
    <row r="36" spans="1:3" ht="20.25" customHeight="1">
      <c r="A36" s="2" t="s">
        <v>213</v>
      </c>
      <c r="B36" s="2" t="s">
        <v>214</v>
      </c>
      <c r="C36" s="2" t="s">
        <v>219</v>
      </c>
    </row>
    <row r="37" spans="1:3" ht="20.25" customHeight="1">
      <c r="A37" s="2" t="s">
        <v>215</v>
      </c>
      <c r="B37" s="2" t="s">
        <v>216</v>
      </c>
      <c r="C37" s="2" t="s">
        <v>219</v>
      </c>
    </row>
    <row r="38" spans="1:3" ht="20.25" customHeight="1">
      <c r="A38" s="2" t="s">
        <v>217</v>
      </c>
      <c r="B38" s="2" t="s">
        <v>218</v>
      </c>
      <c r="C38" s="2" t="s">
        <v>219</v>
      </c>
    </row>
    <row r="39" spans="1:3" ht="20.25" customHeight="1">
      <c r="A39" s="2" t="s">
        <v>220</v>
      </c>
      <c r="B39" s="2" t="s">
        <v>221</v>
      </c>
      <c r="C39" s="2" t="s">
        <v>246</v>
      </c>
    </row>
    <row r="40" spans="1:3" ht="20.25" customHeight="1">
      <c r="A40" s="2" t="s">
        <v>222</v>
      </c>
      <c r="B40" s="2" t="s">
        <v>223</v>
      </c>
      <c r="C40" s="2" t="s">
        <v>246</v>
      </c>
    </row>
    <row r="41" spans="1:3" ht="20.25" customHeight="1">
      <c r="A41" s="2" t="s">
        <v>224</v>
      </c>
      <c r="B41" s="2" t="s">
        <v>225</v>
      </c>
      <c r="C41" s="2" t="s">
        <v>246</v>
      </c>
    </row>
    <row r="42" spans="1:3" ht="20.25" customHeight="1">
      <c r="A42" s="2" t="s">
        <v>226</v>
      </c>
      <c r="B42" s="2" t="s">
        <v>227</v>
      </c>
      <c r="C42" s="2" t="s">
        <v>246</v>
      </c>
    </row>
    <row r="43" spans="1:3" ht="20.25" customHeight="1">
      <c r="A43" s="2" t="s">
        <v>228</v>
      </c>
      <c r="B43" s="2" t="s">
        <v>229</v>
      </c>
      <c r="C43" s="2" t="s">
        <v>246</v>
      </c>
    </row>
    <row r="44" spans="1:3" ht="20.25" customHeight="1">
      <c r="A44" s="2" t="s">
        <v>230</v>
      </c>
      <c r="B44" s="2" t="s">
        <v>231</v>
      </c>
      <c r="C44" s="2" t="s">
        <v>246</v>
      </c>
    </row>
    <row r="45" spans="1:3" ht="20.25" customHeight="1">
      <c r="A45" s="2" t="s">
        <v>232</v>
      </c>
      <c r="B45" s="2" t="s">
        <v>233</v>
      </c>
      <c r="C45" s="2" t="s">
        <v>246</v>
      </c>
    </row>
    <row r="46" spans="1:3" ht="20.25" customHeight="1">
      <c r="A46" s="2" t="s">
        <v>234</v>
      </c>
      <c r="B46" s="2" t="s">
        <v>235</v>
      </c>
      <c r="C46" s="2" t="s">
        <v>246</v>
      </c>
    </row>
    <row r="47" spans="1:3" ht="20.25" customHeight="1">
      <c r="A47" s="2" t="s">
        <v>236</v>
      </c>
      <c r="B47" s="2" t="s">
        <v>237</v>
      </c>
      <c r="C47" s="2" t="s">
        <v>246</v>
      </c>
    </row>
    <row r="48" spans="1:3" ht="20.25" customHeight="1">
      <c r="A48" s="2" t="s">
        <v>238</v>
      </c>
      <c r="B48" s="2" t="s">
        <v>239</v>
      </c>
      <c r="C48" s="2" t="s">
        <v>246</v>
      </c>
    </row>
    <row r="49" spans="1:3" ht="20.25" customHeight="1">
      <c r="A49" s="2" t="s">
        <v>240</v>
      </c>
      <c r="B49" s="2" t="s">
        <v>241</v>
      </c>
      <c r="C49" s="2" t="s">
        <v>246</v>
      </c>
    </row>
    <row r="50" spans="1:3" ht="20.25" customHeight="1">
      <c r="A50" s="2" t="s">
        <v>242</v>
      </c>
      <c r="B50" s="2" t="s">
        <v>243</v>
      </c>
      <c r="C50" s="2" t="s">
        <v>246</v>
      </c>
    </row>
    <row r="51" spans="1:3" ht="20.25" customHeight="1">
      <c r="A51" s="2" t="s">
        <v>244</v>
      </c>
      <c r="B51" s="2" t="s">
        <v>245</v>
      </c>
      <c r="C51" s="2" t="s">
        <v>246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D12"/>
  <sheetViews>
    <sheetView zoomScaleNormal="100" workbookViewId="0">
      <selection activeCell="E1" sqref="E1"/>
    </sheetView>
  </sheetViews>
  <sheetFormatPr defaultRowHeight="30" customHeight="1"/>
  <cols>
    <col min="1" max="1" width="21.25" style="7" customWidth="1"/>
    <col min="2" max="2" width="15.5" style="7" bestFit="1" customWidth="1"/>
    <col min="3" max="3" width="6.625" style="45" bestFit="1" customWidth="1"/>
    <col min="4" max="4" width="5" style="7" bestFit="1" customWidth="1"/>
    <col min="5" max="16384" width="9" style="7"/>
  </cols>
  <sheetData>
    <row r="1" spans="1:4" ht="37.5" customHeight="1">
      <c r="A1" s="34"/>
      <c r="B1" s="35" t="s">
        <v>247</v>
      </c>
      <c r="C1" s="36">
        <v>1000</v>
      </c>
      <c r="D1" s="37" t="s">
        <v>248</v>
      </c>
    </row>
    <row r="2" spans="1:4" ht="37.5" customHeight="1">
      <c r="A2" s="38"/>
      <c r="B2" s="13" t="s">
        <v>249</v>
      </c>
      <c r="C2" s="39">
        <v>150</v>
      </c>
      <c r="D2" s="40" t="s">
        <v>248</v>
      </c>
    </row>
    <row r="3" spans="1:4" ht="37.5" customHeight="1">
      <c r="A3" s="38"/>
      <c r="B3" s="13" t="s">
        <v>250</v>
      </c>
      <c r="C3" s="39">
        <v>100</v>
      </c>
      <c r="D3" s="40" t="s">
        <v>248</v>
      </c>
    </row>
    <row r="4" spans="1:4" ht="37.5" customHeight="1">
      <c r="A4" s="38"/>
      <c r="B4" s="13" t="s">
        <v>251</v>
      </c>
      <c r="C4" s="39">
        <v>25</v>
      </c>
      <c r="D4" s="40" t="s">
        <v>248</v>
      </c>
    </row>
    <row r="5" spans="1:4" ht="37.5" customHeight="1">
      <c r="A5" s="38"/>
      <c r="B5" s="13" t="s">
        <v>259</v>
      </c>
      <c r="C5" s="39">
        <v>25</v>
      </c>
      <c r="D5" s="40" t="s">
        <v>248</v>
      </c>
    </row>
    <row r="6" spans="1:4" ht="37.5" customHeight="1">
      <c r="A6" s="38"/>
      <c r="B6" s="13" t="s">
        <v>252</v>
      </c>
      <c r="C6" s="39">
        <v>15</v>
      </c>
      <c r="D6" s="40" t="s">
        <v>248</v>
      </c>
    </row>
    <row r="7" spans="1:4" ht="37.5" customHeight="1">
      <c r="A7" s="38"/>
      <c r="B7" s="13" t="s">
        <v>253</v>
      </c>
      <c r="C7" s="39">
        <v>15</v>
      </c>
      <c r="D7" s="40" t="s">
        <v>248</v>
      </c>
    </row>
    <row r="8" spans="1:4" ht="37.5" customHeight="1">
      <c r="A8" s="38"/>
      <c r="B8" s="13" t="s">
        <v>254</v>
      </c>
      <c r="C8" s="39">
        <v>15</v>
      </c>
      <c r="D8" s="40" t="s">
        <v>248</v>
      </c>
    </row>
    <row r="9" spans="1:4" ht="37.5" customHeight="1">
      <c r="A9" s="38"/>
      <c r="B9" s="13" t="s">
        <v>255</v>
      </c>
      <c r="C9" s="39">
        <v>15</v>
      </c>
      <c r="D9" s="40" t="s">
        <v>248</v>
      </c>
    </row>
    <row r="10" spans="1:4" ht="37.5" customHeight="1">
      <c r="A10" s="38"/>
      <c r="B10" s="13" t="s">
        <v>256</v>
      </c>
      <c r="C10" s="39">
        <v>8</v>
      </c>
      <c r="D10" s="40" t="s">
        <v>248</v>
      </c>
    </row>
    <row r="11" spans="1:4" ht="37.5" customHeight="1">
      <c r="A11" s="38"/>
      <c r="B11" s="13" t="s">
        <v>257</v>
      </c>
      <c r="C11" s="39">
        <v>8</v>
      </c>
      <c r="D11" s="40" t="s">
        <v>248</v>
      </c>
    </row>
    <row r="12" spans="1:4" ht="37.5" customHeight="1" thickBot="1">
      <c r="A12" s="41"/>
      <c r="B12" s="42" t="s">
        <v>258</v>
      </c>
      <c r="C12" s="43">
        <v>8</v>
      </c>
      <c r="D12" s="44" t="s">
        <v>248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F25"/>
  <sheetViews>
    <sheetView showGridLines="0" zoomScaleNormal="100" workbookViewId="0">
      <selection activeCell="E30" sqref="E30"/>
    </sheetView>
  </sheetViews>
  <sheetFormatPr defaultRowHeight="14.25"/>
  <cols>
    <col min="1" max="1" width="11" style="7" bestFit="1" customWidth="1"/>
    <col min="2" max="6" width="12.5" style="7" customWidth="1"/>
    <col min="7" max="16384" width="9" style="7"/>
  </cols>
  <sheetData>
    <row r="1" spans="1:6" s="57" customFormat="1" ht="15" thickBot="1">
      <c r="A1" s="71" t="s">
        <v>260</v>
      </c>
      <c r="B1" s="64" t="s">
        <v>283</v>
      </c>
      <c r="C1" s="65" t="s">
        <v>284</v>
      </c>
      <c r="D1" s="65" t="s">
        <v>285</v>
      </c>
      <c r="E1" s="65" t="s">
        <v>286</v>
      </c>
      <c r="F1" s="66" t="s">
        <v>287</v>
      </c>
    </row>
    <row r="2" spans="1:6" ht="28.5">
      <c r="A2" s="118" t="s">
        <v>278</v>
      </c>
      <c r="B2" s="58" t="s">
        <v>293</v>
      </c>
      <c r="C2" s="58" t="s">
        <v>294</v>
      </c>
      <c r="D2" s="58" t="s">
        <v>295</v>
      </c>
      <c r="E2" s="58" t="s">
        <v>297</v>
      </c>
      <c r="F2" s="59" t="s">
        <v>274</v>
      </c>
    </row>
    <row r="3" spans="1:6">
      <c r="A3" s="118"/>
      <c r="B3" s="67">
        <v>7</v>
      </c>
      <c r="C3" s="67">
        <v>35</v>
      </c>
      <c r="D3" s="67">
        <v>7</v>
      </c>
      <c r="E3" s="67">
        <v>7</v>
      </c>
      <c r="F3" s="68">
        <v>35</v>
      </c>
    </row>
    <row r="4" spans="1:6" ht="28.5">
      <c r="A4" s="118"/>
      <c r="B4" s="60"/>
      <c r="C4" s="60"/>
      <c r="D4" s="60" t="s">
        <v>296</v>
      </c>
      <c r="E4" s="60" t="s">
        <v>298</v>
      </c>
      <c r="F4" s="61" t="s">
        <v>320</v>
      </c>
    </row>
    <row r="5" spans="1:6" ht="15" thickBot="1">
      <c r="A5" s="119"/>
      <c r="B5" s="69"/>
      <c r="C5" s="69"/>
      <c r="D5" s="69">
        <v>45</v>
      </c>
      <c r="E5" s="69">
        <v>45</v>
      </c>
      <c r="F5" s="70">
        <v>7</v>
      </c>
    </row>
    <row r="6" spans="1:6" ht="28.5">
      <c r="A6" s="117" t="s">
        <v>280</v>
      </c>
      <c r="B6" s="62" t="s">
        <v>318</v>
      </c>
      <c r="C6" s="62" t="s">
        <v>305</v>
      </c>
      <c r="D6" s="62"/>
      <c r="E6" s="62" t="s">
        <v>307</v>
      </c>
      <c r="F6" s="63" t="s">
        <v>321</v>
      </c>
    </row>
    <row r="7" spans="1:6">
      <c r="A7" s="118"/>
      <c r="B7" s="67">
        <v>35</v>
      </c>
      <c r="C7" s="67">
        <v>45</v>
      </c>
      <c r="D7" s="67"/>
      <c r="E7" s="67">
        <v>35</v>
      </c>
      <c r="F7" s="68">
        <v>7</v>
      </c>
    </row>
    <row r="8" spans="1:6" ht="28.5">
      <c r="A8" s="118"/>
      <c r="B8" s="60"/>
      <c r="C8" s="60"/>
      <c r="D8" s="60" t="s">
        <v>306</v>
      </c>
      <c r="E8" s="60" t="s">
        <v>308</v>
      </c>
      <c r="F8" s="61" t="s">
        <v>319</v>
      </c>
    </row>
    <row r="9" spans="1:6" ht="15" thickBot="1">
      <c r="A9" s="119"/>
      <c r="B9" s="69"/>
      <c r="C9" s="69"/>
      <c r="D9" s="69">
        <v>7</v>
      </c>
      <c r="E9" s="69">
        <v>35</v>
      </c>
      <c r="F9" s="70">
        <v>35</v>
      </c>
    </row>
    <row r="10" spans="1:6" ht="28.5">
      <c r="A10" s="117" t="s">
        <v>281</v>
      </c>
      <c r="B10" s="62" t="s">
        <v>275</v>
      </c>
      <c r="C10" s="62" t="s">
        <v>290</v>
      </c>
      <c r="D10" s="62" t="s">
        <v>309</v>
      </c>
      <c r="E10" s="62" t="s">
        <v>322</v>
      </c>
      <c r="F10" s="63" t="s">
        <v>312</v>
      </c>
    </row>
    <row r="11" spans="1:6">
      <c r="A11" s="118"/>
      <c r="B11" s="67">
        <v>35</v>
      </c>
      <c r="C11" s="67">
        <v>35</v>
      </c>
      <c r="D11" s="67">
        <v>35</v>
      </c>
      <c r="E11" s="67">
        <v>7</v>
      </c>
      <c r="F11" s="68">
        <v>45</v>
      </c>
    </row>
    <row r="12" spans="1:6" ht="28.5">
      <c r="A12" s="118"/>
      <c r="B12" s="60"/>
      <c r="C12" s="60"/>
      <c r="D12" s="60" t="s">
        <v>310</v>
      </c>
      <c r="E12" s="60" t="s">
        <v>311</v>
      </c>
      <c r="F12" s="61" t="s">
        <v>313</v>
      </c>
    </row>
    <row r="13" spans="1:6" ht="15" thickBot="1">
      <c r="A13" s="119"/>
      <c r="B13" s="69"/>
      <c r="C13" s="69"/>
      <c r="D13" s="69">
        <v>35</v>
      </c>
      <c r="E13" s="69">
        <v>35</v>
      </c>
      <c r="F13" s="70">
        <v>45</v>
      </c>
    </row>
    <row r="14" spans="1:6" ht="28.5">
      <c r="A14" s="117" t="s">
        <v>282</v>
      </c>
      <c r="B14" s="62" t="s">
        <v>289</v>
      </c>
      <c r="C14" s="62" t="s">
        <v>288</v>
      </c>
      <c r="D14" s="62" t="s">
        <v>314</v>
      </c>
      <c r="E14" s="62" t="s">
        <v>316</v>
      </c>
      <c r="F14" s="63" t="s">
        <v>276</v>
      </c>
    </row>
    <row r="15" spans="1:6">
      <c r="A15" s="118"/>
      <c r="B15" s="67">
        <v>45</v>
      </c>
      <c r="C15" s="67">
        <v>45</v>
      </c>
      <c r="D15" s="67">
        <v>7</v>
      </c>
      <c r="E15" s="67">
        <v>45</v>
      </c>
      <c r="F15" s="68">
        <v>35</v>
      </c>
    </row>
    <row r="16" spans="1:6" ht="28.5">
      <c r="A16" s="118"/>
      <c r="B16" s="60"/>
      <c r="C16" s="60"/>
      <c r="D16" s="60" t="s">
        <v>315</v>
      </c>
      <c r="E16" s="60" t="s">
        <v>317</v>
      </c>
      <c r="F16" s="61" t="s">
        <v>323</v>
      </c>
    </row>
    <row r="17" spans="1:6" ht="15" thickBot="1">
      <c r="A17" s="119"/>
      <c r="B17" s="69"/>
      <c r="C17" s="69"/>
      <c r="D17" s="69">
        <v>7</v>
      </c>
      <c r="E17" s="69">
        <v>35</v>
      </c>
      <c r="F17" s="70">
        <v>45</v>
      </c>
    </row>
    <row r="18" spans="1:6" ht="28.5">
      <c r="A18" s="117" t="s">
        <v>279</v>
      </c>
      <c r="B18" s="62" t="s">
        <v>291</v>
      </c>
      <c r="C18" s="62" t="s">
        <v>292</v>
      </c>
      <c r="D18" s="62" t="s">
        <v>299</v>
      </c>
      <c r="E18" s="62" t="s">
        <v>301</v>
      </c>
      <c r="F18" s="63" t="s">
        <v>303</v>
      </c>
    </row>
    <row r="19" spans="1:6">
      <c r="A19" s="118"/>
      <c r="B19" s="67">
        <v>7</v>
      </c>
      <c r="C19" s="67">
        <v>35</v>
      </c>
      <c r="D19" s="67">
        <v>45</v>
      </c>
      <c r="E19" s="67">
        <v>7</v>
      </c>
      <c r="F19" s="68">
        <v>7</v>
      </c>
    </row>
    <row r="20" spans="1:6" ht="28.5">
      <c r="A20" s="118"/>
      <c r="B20" s="60"/>
      <c r="C20" s="60"/>
      <c r="D20" s="60" t="s">
        <v>300</v>
      </c>
      <c r="E20" s="60" t="s">
        <v>302</v>
      </c>
      <c r="F20" s="61" t="s">
        <v>304</v>
      </c>
    </row>
    <row r="21" spans="1:6" ht="15" thickBot="1">
      <c r="A21" s="119"/>
      <c r="B21" s="69"/>
      <c r="C21" s="69"/>
      <c r="D21" s="69">
        <v>45</v>
      </c>
      <c r="E21" s="69">
        <v>45</v>
      </c>
      <c r="F21" s="70">
        <v>45</v>
      </c>
    </row>
    <row r="22" spans="1:6" ht="28.5">
      <c r="A22" s="117" t="s">
        <v>277</v>
      </c>
      <c r="B22" s="62" t="s">
        <v>262</v>
      </c>
      <c r="C22" s="62" t="s">
        <v>263</v>
      </c>
      <c r="D22" s="62" t="s">
        <v>264</v>
      </c>
      <c r="E22" s="62" t="s">
        <v>266</v>
      </c>
      <c r="F22" s="63" t="s">
        <v>268</v>
      </c>
    </row>
    <row r="23" spans="1:6">
      <c r="A23" s="118"/>
      <c r="B23" s="67">
        <v>45</v>
      </c>
      <c r="C23" s="67">
        <v>7</v>
      </c>
      <c r="D23" s="67">
        <v>45</v>
      </c>
      <c r="E23" s="67">
        <v>45</v>
      </c>
      <c r="F23" s="68">
        <v>35</v>
      </c>
    </row>
    <row r="24" spans="1:6" ht="28.5">
      <c r="A24" s="118"/>
      <c r="B24" s="60"/>
      <c r="C24" s="60"/>
      <c r="D24" s="60" t="s">
        <v>265</v>
      </c>
      <c r="E24" s="60" t="s">
        <v>267</v>
      </c>
      <c r="F24" s="61" t="s">
        <v>269</v>
      </c>
    </row>
    <row r="25" spans="1:6" ht="15" thickBot="1">
      <c r="A25" s="119"/>
      <c r="B25" s="69"/>
      <c r="C25" s="69"/>
      <c r="D25" s="69">
        <v>35</v>
      </c>
      <c r="E25" s="69">
        <v>7</v>
      </c>
      <c r="F25" s="70">
        <v>7</v>
      </c>
    </row>
  </sheetData>
  <mergeCells count="6">
    <mergeCell ref="A22:A25"/>
    <mergeCell ref="A18:A21"/>
    <mergeCell ref="A2:A5"/>
    <mergeCell ref="A6:A9"/>
    <mergeCell ref="A10:A13"/>
    <mergeCell ref="A14:A17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W35"/>
  <sheetViews>
    <sheetView showGridLines="0" tabSelected="1" zoomScaleNormal="100" workbookViewId="0">
      <pane ySplit="1" topLeftCell="A2" activePane="bottomLeft" state="frozen"/>
      <selection pane="bottomLeft" activeCell="A37" sqref="A37"/>
    </sheetView>
  </sheetViews>
  <sheetFormatPr defaultRowHeight="30" customHeight="1"/>
  <cols>
    <col min="1" max="1" width="10.625" style="7" bestFit="1" customWidth="1"/>
    <col min="2" max="2" width="10.625" style="7" customWidth="1"/>
    <col min="3" max="3" width="4" style="7" customWidth="1"/>
    <col min="4" max="4" width="10.25" style="7" bestFit="1" customWidth="1"/>
    <col min="5" max="5" width="4" style="6" bestFit="1" customWidth="1"/>
    <col min="6" max="6" width="10.25" style="7" bestFit="1" customWidth="1"/>
    <col min="7" max="7" width="4" style="6" bestFit="1" customWidth="1"/>
    <col min="8" max="8" width="8.5" style="7" bestFit="1" customWidth="1"/>
    <col min="9" max="9" width="4" style="6" bestFit="1" customWidth="1"/>
    <col min="10" max="10" width="8.5" style="7" bestFit="1" customWidth="1"/>
    <col min="11" max="11" width="4" style="6" bestFit="1" customWidth="1"/>
    <col min="12" max="12" width="9.125" style="7" bestFit="1" customWidth="1"/>
    <col min="13" max="13" width="5.125" style="6" bestFit="1" customWidth="1"/>
    <col min="14" max="15" width="9" style="7"/>
    <col min="16" max="16" width="19.375" style="7" bestFit="1" customWidth="1"/>
    <col min="17" max="17" width="3.5" style="7" bestFit="1" customWidth="1"/>
    <col min="18" max="18" width="20.125" style="7" bestFit="1" customWidth="1"/>
    <col min="19" max="19" width="4.5" style="7" bestFit="1" customWidth="1"/>
    <col min="20" max="20" width="15.5" style="7" bestFit="1" customWidth="1"/>
    <col min="21" max="21" width="4.5" style="7" bestFit="1" customWidth="1"/>
    <col min="22" max="22" width="20.625" style="7" bestFit="1" customWidth="1"/>
    <col min="23" max="23" width="4.5" style="7" bestFit="1" customWidth="1"/>
    <col min="24" max="16384" width="9" style="7"/>
  </cols>
  <sheetData>
    <row r="1" spans="1:15" s="57" customFormat="1" ht="25.5" customHeight="1" thickBot="1">
      <c r="A1" s="71" t="s">
        <v>362</v>
      </c>
      <c r="B1" s="115" t="s">
        <v>355</v>
      </c>
      <c r="C1" s="115"/>
      <c r="D1" s="123" t="s">
        <v>329</v>
      </c>
      <c r="E1" s="124"/>
      <c r="F1" s="123" t="s">
        <v>333</v>
      </c>
      <c r="G1" s="124"/>
      <c r="H1" s="123" t="s">
        <v>338</v>
      </c>
      <c r="I1" s="124"/>
      <c r="J1" s="132" t="s">
        <v>336</v>
      </c>
      <c r="K1" s="133"/>
      <c r="L1" s="132" t="s">
        <v>337</v>
      </c>
      <c r="M1" s="134"/>
    </row>
    <row r="2" spans="1:15" ht="25.5" customHeight="1">
      <c r="A2" s="125" t="s">
        <v>261</v>
      </c>
      <c r="B2" s="75" t="s">
        <v>356</v>
      </c>
      <c r="C2" s="84">
        <v>4</v>
      </c>
      <c r="D2" s="75" t="s">
        <v>345</v>
      </c>
      <c r="E2" s="84">
        <v>2</v>
      </c>
      <c r="F2" s="75" t="s">
        <v>345</v>
      </c>
      <c r="G2" s="84">
        <v>3</v>
      </c>
      <c r="H2" s="75" t="s">
        <v>341</v>
      </c>
      <c r="I2" s="84">
        <v>3</v>
      </c>
      <c r="J2" s="75" t="s">
        <v>341</v>
      </c>
      <c r="K2" s="84">
        <v>3</v>
      </c>
      <c r="L2" s="75" t="s">
        <v>339</v>
      </c>
      <c r="M2" s="82">
        <v>7</v>
      </c>
    </row>
    <row r="3" spans="1:15" ht="25.5" customHeight="1">
      <c r="A3" s="126"/>
      <c r="B3" s="76" t="s">
        <v>357</v>
      </c>
      <c r="C3" s="85">
        <v>18</v>
      </c>
      <c r="D3" s="76" t="s">
        <v>330</v>
      </c>
      <c r="E3" s="85">
        <v>11</v>
      </c>
      <c r="F3" s="76" t="s">
        <v>330</v>
      </c>
      <c r="G3" s="85">
        <v>11</v>
      </c>
      <c r="H3" s="76" t="s">
        <v>343</v>
      </c>
      <c r="I3" s="85">
        <v>13</v>
      </c>
      <c r="J3" s="76" t="s">
        <v>343</v>
      </c>
      <c r="K3" s="85">
        <v>13</v>
      </c>
      <c r="L3" s="76" t="s">
        <v>340</v>
      </c>
      <c r="M3" s="83">
        <v>30</v>
      </c>
    </row>
    <row r="4" spans="1:15" ht="25.5" customHeight="1" thickBot="1">
      <c r="A4" s="127"/>
      <c r="B4" s="77"/>
      <c r="C4" s="86"/>
      <c r="D4" s="77" t="s">
        <v>332</v>
      </c>
      <c r="E4" s="86">
        <v>15</v>
      </c>
      <c r="F4" s="77" t="s">
        <v>332</v>
      </c>
      <c r="G4" s="86">
        <v>18</v>
      </c>
      <c r="H4" s="77" t="s">
        <v>335</v>
      </c>
      <c r="I4" s="86">
        <v>18</v>
      </c>
      <c r="J4" s="77" t="s">
        <v>335</v>
      </c>
      <c r="K4" s="86">
        <v>21</v>
      </c>
      <c r="L4" s="77" t="s">
        <v>335</v>
      </c>
      <c r="M4" s="93">
        <v>24</v>
      </c>
      <c r="O4" s="7">
        <f>M4+K4+I4+G4+E4</f>
        <v>96</v>
      </c>
    </row>
    <row r="5" spans="1:15" ht="25.5" customHeight="1">
      <c r="A5" s="126" t="s">
        <v>129</v>
      </c>
      <c r="B5" s="75" t="s">
        <v>356</v>
      </c>
      <c r="C5" s="84">
        <v>4</v>
      </c>
      <c r="D5" s="75" t="s">
        <v>345</v>
      </c>
      <c r="E5" s="84">
        <v>2</v>
      </c>
      <c r="F5" s="75" t="s">
        <v>345</v>
      </c>
      <c r="G5" s="84">
        <v>3</v>
      </c>
      <c r="H5" s="75" t="s">
        <v>341</v>
      </c>
      <c r="I5" s="84">
        <v>3</v>
      </c>
      <c r="J5" s="75" t="s">
        <v>341</v>
      </c>
      <c r="K5" s="84">
        <v>3</v>
      </c>
      <c r="L5" s="75" t="s">
        <v>339</v>
      </c>
      <c r="M5" s="82">
        <v>7</v>
      </c>
    </row>
    <row r="6" spans="1:15" ht="25.5" customHeight="1">
      <c r="A6" s="126"/>
      <c r="B6" s="76" t="s">
        <v>357</v>
      </c>
      <c r="C6" s="85">
        <v>6</v>
      </c>
      <c r="D6" s="76" t="s">
        <v>330</v>
      </c>
      <c r="E6" s="85">
        <v>4</v>
      </c>
      <c r="F6" s="76" t="s">
        <v>330</v>
      </c>
      <c r="G6" s="85">
        <v>4</v>
      </c>
      <c r="H6" s="76" t="s">
        <v>343</v>
      </c>
      <c r="I6" s="85">
        <v>4</v>
      </c>
      <c r="J6" s="76" t="s">
        <v>343</v>
      </c>
      <c r="K6" s="85">
        <v>4</v>
      </c>
      <c r="L6" s="76" t="s">
        <v>340</v>
      </c>
      <c r="M6" s="83">
        <v>10</v>
      </c>
    </row>
    <row r="7" spans="1:15" ht="25.5" customHeight="1">
      <c r="A7" s="126"/>
      <c r="B7" s="76" t="s">
        <v>358</v>
      </c>
      <c r="C7" s="85">
        <v>22</v>
      </c>
      <c r="D7" s="76" t="s">
        <v>331</v>
      </c>
      <c r="E7" s="85">
        <v>14</v>
      </c>
      <c r="F7" s="76" t="s">
        <v>331</v>
      </c>
      <c r="G7" s="85">
        <v>14</v>
      </c>
      <c r="H7" s="76" t="s">
        <v>342</v>
      </c>
      <c r="I7" s="85">
        <v>16</v>
      </c>
      <c r="J7" s="76" t="s">
        <v>342</v>
      </c>
      <c r="K7" s="85">
        <v>16</v>
      </c>
      <c r="L7" s="76" t="s">
        <v>344</v>
      </c>
      <c r="M7" s="83">
        <v>37</v>
      </c>
    </row>
    <row r="8" spans="1:15" ht="25.5" customHeight="1" thickBot="1">
      <c r="A8" s="127"/>
      <c r="B8" s="77"/>
      <c r="C8" s="86"/>
      <c r="D8" s="77" t="s">
        <v>332</v>
      </c>
      <c r="E8" s="86">
        <v>10</v>
      </c>
      <c r="F8" s="77" t="s">
        <v>332</v>
      </c>
      <c r="G8" s="86">
        <v>12</v>
      </c>
      <c r="H8" s="77" t="s">
        <v>335</v>
      </c>
      <c r="I8" s="86">
        <v>12</v>
      </c>
      <c r="J8" s="77" t="s">
        <v>335</v>
      </c>
      <c r="K8" s="86">
        <v>14</v>
      </c>
      <c r="L8" s="77" t="s">
        <v>335</v>
      </c>
      <c r="M8" s="93">
        <v>16</v>
      </c>
      <c r="O8" s="7">
        <f>M8+K8+I8+G8+E8</f>
        <v>64</v>
      </c>
    </row>
    <row r="9" spans="1:15" ht="25.5" customHeight="1">
      <c r="A9" s="125" t="s">
        <v>123</v>
      </c>
      <c r="B9" s="75" t="s">
        <v>356</v>
      </c>
      <c r="C9" s="84">
        <v>4</v>
      </c>
      <c r="D9" s="75" t="s">
        <v>345</v>
      </c>
      <c r="E9" s="84">
        <v>2</v>
      </c>
      <c r="F9" s="75" t="s">
        <v>345</v>
      </c>
      <c r="G9" s="84">
        <v>3</v>
      </c>
      <c r="H9" s="75" t="s">
        <v>341</v>
      </c>
      <c r="I9" s="84">
        <v>3</v>
      </c>
      <c r="J9" s="75" t="s">
        <v>341</v>
      </c>
      <c r="K9" s="90">
        <v>3</v>
      </c>
      <c r="L9" s="75" t="s">
        <v>339</v>
      </c>
      <c r="M9" s="82">
        <v>7</v>
      </c>
    </row>
    <row r="10" spans="1:15" ht="25.5" customHeight="1">
      <c r="A10" s="126"/>
      <c r="B10" s="76" t="s">
        <v>357</v>
      </c>
      <c r="C10" s="85">
        <v>7</v>
      </c>
      <c r="D10" s="76" t="s">
        <v>330</v>
      </c>
      <c r="E10" s="85">
        <v>5</v>
      </c>
      <c r="F10" s="76" t="s">
        <v>330</v>
      </c>
      <c r="G10" s="85">
        <v>5</v>
      </c>
      <c r="H10" s="76" t="s">
        <v>343</v>
      </c>
      <c r="I10" s="85">
        <v>5</v>
      </c>
      <c r="J10" s="76" t="s">
        <v>343</v>
      </c>
      <c r="K10" s="91">
        <v>5</v>
      </c>
      <c r="L10" s="76" t="s">
        <v>340</v>
      </c>
      <c r="M10" s="83">
        <v>12</v>
      </c>
    </row>
    <row r="11" spans="1:15" ht="25.5" customHeight="1">
      <c r="A11" s="126"/>
      <c r="B11" s="76" t="s">
        <v>358</v>
      </c>
      <c r="C11" s="85">
        <v>22</v>
      </c>
      <c r="D11" s="76" t="s">
        <v>331</v>
      </c>
      <c r="E11" s="85">
        <v>14</v>
      </c>
      <c r="F11" s="76" t="s">
        <v>331</v>
      </c>
      <c r="G11" s="85">
        <v>14</v>
      </c>
      <c r="H11" s="76" t="s">
        <v>342</v>
      </c>
      <c r="I11" s="85">
        <v>16</v>
      </c>
      <c r="J11" s="76" t="s">
        <v>342</v>
      </c>
      <c r="K11" s="91">
        <v>16</v>
      </c>
      <c r="L11" s="76" t="s">
        <v>344</v>
      </c>
      <c r="M11" s="83">
        <v>37</v>
      </c>
    </row>
    <row r="12" spans="1:15" ht="25.5" customHeight="1" thickBot="1">
      <c r="A12" s="127"/>
      <c r="B12" s="77"/>
      <c r="C12" s="86"/>
      <c r="D12" s="77" t="s">
        <v>332</v>
      </c>
      <c r="E12" s="86">
        <v>10</v>
      </c>
      <c r="F12" s="77" t="s">
        <v>332</v>
      </c>
      <c r="G12" s="86">
        <v>12</v>
      </c>
      <c r="H12" s="77" t="s">
        <v>335</v>
      </c>
      <c r="I12" s="86">
        <v>12</v>
      </c>
      <c r="J12" s="77" t="s">
        <v>335</v>
      </c>
      <c r="K12" s="92">
        <v>14</v>
      </c>
      <c r="L12" s="77" t="s">
        <v>335</v>
      </c>
      <c r="M12" s="93">
        <v>16</v>
      </c>
      <c r="O12" s="7">
        <f>M12+K12+I12+G12+E12</f>
        <v>64</v>
      </c>
    </row>
    <row r="13" spans="1:15" ht="25.5" customHeight="1">
      <c r="A13" s="125" t="s">
        <v>121</v>
      </c>
      <c r="B13" s="75" t="s">
        <v>356</v>
      </c>
      <c r="C13" s="84">
        <v>4</v>
      </c>
      <c r="D13" s="75" t="s">
        <v>345</v>
      </c>
      <c r="E13" s="84">
        <v>2</v>
      </c>
      <c r="F13" s="75" t="s">
        <v>345</v>
      </c>
      <c r="G13" s="84">
        <v>3</v>
      </c>
      <c r="H13" s="75" t="s">
        <v>341</v>
      </c>
      <c r="I13" s="84">
        <v>3</v>
      </c>
      <c r="J13" s="75" t="s">
        <v>341</v>
      </c>
      <c r="K13" s="90">
        <v>3</v>
      </c>
      <c r="L13" s="75" t="s">
        <v>339</v>
      </c>
      <c r="M13" s="82">
        <v>7</v>
      </c>
    </row>
    <row r="14" spans="1:15" ht="25.5" customHeight="1">
      <c r="A14" s="126"/>
      <c r="B14" s="76" t="s">
        <v>357</v>
      </c>
      <c r="C14" s="85">
        <v>14</v>
      </c>
      <c r="D14" s="76" t="s">
        <v>330</v>
      </c>
      <c r="E14" s="85">
        <v>9</v>
      </c>
      <c r="F14" s="76" t="s">
        <v>330</v>
      </c>
      <c r="G14" s="85">
        <v>9</v>
      </c>
      <c r="H14" s="76" t="s">
        <v>343</v>
      </c>
      <c r="I14" s="85">
        <v>11</v>
      </c>
      <c r="J14" s="76" t="s">
        <v>343</v>
      </c>
      <c r="K14" s="91">
        <v>11</v>
      </c>
      <c r="L14" s="76" t="s">
        <v>340</v>
      </c>
      <c r="M14" s="83">
        <v>24</v>
      </c>
    </row>
    <row r="15" spans="1:15" ht="25.5" customHeight="1">
      <c r="A15" s="126"/>
      <c r="B15" s="76" t="s">
        <v>358</v>
      </c>
      <c r="C15" s="85">
        <v>6</v>
      </c>
      <c r="D15" s="76" t="s">
        <v>331</v>
      </c>
      <c r="E15" s="85">
        <v>4</v>
      </c>
      <c r="F15" s="76" t="s">
        <v>331</v>
      </c>
      <c r="G15" s="85">
        <v>4</v>
      </c>
      <c r="H15" s="76" t="s">
        <v>342</v>
      </c>
      <c r="I15" s="85">
        <v>5</v>
      </c>
      <c r="J15" s="76" t="s">
        <v>342</v>
      </c>
      <c r="K15" s="91">
        <v>5</v>
      </c>
      <c r="L15" s="76" t="s">
        <v>344</v>
      </c>
      <c r="M15" s="83">
        <v>11</v>
      </c>
    </row>
    <row r="16" spans="1:15" ht="25.5" customHeight="1" thickBot="1">
      <c r="A16" s="127"/>
      <c r="B16" s="77"/>
      <c r="C16" s="86"/>
      <c r="D16" s="77" t="s">
        <v>332</v>
      </c>
      <c r="E16" s="86">
        <v>10</v>
      </c>
      <c r="F16" s="77" t="s">
        <v>332</v>
      </c>
      <c r="G16" s="86">
        <v>12</v>
      </c>
      <c r="H16" s="77" t="s">
        <v>335</v>
      </c>
      <c r="I16" s="86">
        <v>12</v>
      </c>
      <c r="J16" s="77" t="s">
        <v>335</v>
      </c>
      <c r="K16" s="92">
        <v>14</v>
      </c>
      <c r="L16" s="77" t="s">
        <v>335</v>
      </c>
      <c r="M16" s="93">
        <v>16</v>
      </c>
      <c r="O16" s="7">
        <f>M16+K16+I16+G16+E16</f>
        <v>64</v>
      </c>
    </row>
    <row r="17" spans="1:23" ht="25.5" customHeight="1">
      <c r="A17" s="125" t="s">
        <v>131</v>
      </c>
      <c r="B17" s="75" t="s">
        <v>356</v>
      </c>
      <c r="C17" s="84">
        <v>4</v>
      </c>
      <c r="D17" s="75" t="s">
        <v>345</v>
      </c>
      <c r="E17" s="84">
        <v>2</v>
      </c>
      <c r="F17" s="75" t="s">
        <v>345</v>
      </c>
      <c r="G17" s="84">
        <v>3</v>
      </c>
      <c r="H17" s="75" t="s">
        <v>341</v>
      </c>
      <c r="I17" s="84">
        <v>3</v>
      </c>
      <c r="J17" s="75" t="s">
        <v>341</v>
      </c>
      <c r="K17" s="90">
        <v>3</v>
      </c>
      <c r="L17" s="75" t="s">
        <v>339</v>
      </c>
      <c r="M17" s="82">
        <v>7</v>
      </c>
    </row>
    <row r="18" spans="1:23" ht="25.5" customHeight="1">
      <c r="A18" s="126"/>
      <c r="B18" s="76" t="s">
        <v>357</v>
      </c>
      <c r="C18" s="85">
        <v>11</v>
      </c>
      <c r="D18" s="76" t="s">
        <v>330</v>
      </c>
      <c r="E18" s="85">
        <v>7</v>
      </c>
      <c r="F18" s="76" t="s">
        <v>330</v>
      </c>
      <c r="G18" s="85">
        <v>7</v>
      </c>
      <c r="H18" s="76" t="s">
        <v>343</v>
      </c>
      <c r="I18" s="85">
        <v>8</v>
      </c>
      <c r="J18" s="76" t="s">
        <v>343</v>
      </c>
      <c r="K18" s="91">
        <v>8</v>
      </c>
      <c r="L18" s="76" t="s">
        <v>340</v>
      </c>
      <c r="M18" s="83">
        <v>18</v>
      </c>
    </row>
    <row r="19" spans="1:23" ht="25.5" customHeight="1">
      <c r="A19" s="126"/>
      <c r="B19" s="76" t="s">
        <v>358</v>
      </c>
      <c r="C19" s="85">
        <v>13</v>
      </c>
      <c r="D19" s="76" t="s">
        <v>331</v>
      </c>
      <c r="E19" s="85">
        <v>8</v>
      </c>
      <c r="F19" s="76" t="s">
        <v>331</v>
      </c>
      <c r="G19" s="85">
        <v>8</v>
      </c>
      <c r="H19" s="76" t="s">
        <v>342</v>
      </c>
      <c r="I19" s="85">
        <v>9</v>
      </c>
      <c r="J19" s="76" t="s">
        <v>342</v>
      </c>
      <c r="K19" s="91">
        <v>9</v>
      </c>
      <c r="L19" s="76" t="s">
        <v>344</v>
      </c>
      <c r="M19" s="83">
        <v>21</v>
      </c>
    </row>
    <row r="20" spans="1:23" ht="25.5" customHeight="1" thickBot="1">
      <c r="A20" s="127"/>
      <c r="B20" s="77"/>
      <c r="C20" s="86"/>
      <c r="D20" s="77" t="s">
        <v>332</v>
      </c>
      <c r="E20" s="86">
        <v>10</v>
      </c>
      <c r="F20" s="77" t="s">
        <v>332</v>
      </c>
      <c r="G20" s="86">
        <v>12</v>
      </c>
      <c r="H20" s="77" t="s">
        <v>335</v>
      </c>
      <c r="I20" s="86">
        <v>12</v>
      </c>
      <c r="J20" s="77" t="s">
        <v>335</v>
      </c>
      <c r="K20" s="92">
        <v>14</v>
      </c>
      <c r="L20" s="77" t="s">
        <v>335</v>
      </c>
      <c r="M20" s="93">
        <v>16</v>
      </c>
      <c r="O20" s="7">
        <f>M20+K20+I20+G20+E20</f>
        <v>64</v>
      </c>
    </row>
    <row r="21" spans="1:23" ht="25.5" customHeight="1">
      <c r="A21" s="125" t="s">
        <v>122</v>
      </c>
      <c r="B21" s="75" t="s">
        <v>356</v>
      </c>
      <c r="C21" s="84">
        <v>4</v>
      </c>
      <c r="D21" s="75" t="s">
        <v>345</v>
      </c>
      <c r="E21" s="84">
        <v>2</v>
      </c>
      <c r="F21" s="75" t="s">
        <v>345</v>
      </c>
      <c r="G21" s="84">
        <v>3</v>
      </c>
      <c r="H21" s="75" t="s">
        <v>341</v>
      </c>
      <c r="I21" s="84">
        <v>3</v>
      </c>
      <c r="J21" s="75" t="s">
        <v>341</v>
      </c>
      <c r="K21" s="90">
        <v>3</v>
      </c>
      <c r="L21" s="75" t="s">
        <v>339</v>
      </c>
      <c r="M21" s="82">
        <v>7</v>
      </c>
    </row>
    <row r="22" spans="1:23" ht="25.5" customHeight="1">
      <c r="A22" s="126"/>
      <c r="B22" s="76" t="s">
        <v>357</v>
      </c>
      <c r="C22" s="85">
        <v>4</v>
      </c>
      <c r="D22" s="76" t="s">
        <v>330</v>
      </c>
      <c r="E22" s="85">
        <v>2</v>
      </c>
      <c r="F22" s="76" t="s">
        <v>330</v>
      </c>
      <c r="G22" s="85">
        <v>2</v>
      </c>
      <c r="H22" s="76" t="s">
        <v>343</v>
      </c>
      <c r="I22" s="85">
        <v>3</v>
      </c>
      <c r="J22" s="76" t="s">
        <v>343</v>
      </c>
      <c r="K22" s="91">
        <v>3</v>
      </c>
      <c r="L22" s="76" t="s">
        <v>340</v>
      </c>
      <c r="M22" s="83">
        <v>6</v>
      </c>
    </row>
    <row r="23" spans="1:23" ht="25.5" customHeight="1">
      <c r="A23" s="126"/>
      <c r="B23" s="76" t="s">
        <v>358</v>
      </c>
      <c r="C23" s="85">
        <v>22</v>
      </c>
      <c r="D23" s="76" t="s">
        <v>331</v>
      </c>
      <c r="E23" s="85">
        <v>14</v>
      </c>
      <c r="F23" s="76" t="s">
        <v>331</v>
      </c>
      <c r="G23" s="85">
        <v>14</v>
      </c>
      <c r="H23" s="76" t="s">
        <v>342</v>
      </c>
      <c r="I23" s="85">
        <v>16</v>
      </c>
      <c r="J23" s="76" t="s">
        <v>342</v>
      </c>
      <c r="K23" s="91">
        <v>16</v>
      </c>
      <c r="L23" s="76" t="s">
        <v>344</v>
      </c>
      <c r="M23" s="83">
        <v>37</v>
      </c>
    </row>
    <row r="24" spans="1:23" ht="25.5" customHeight="1" thickBot="1">
      <c r="A24" s="127"/>
      <c r="B24" s="77"/>
      <c r="C24" s="86"/>
      <c r="D24" s="77" t="s">
        <v>332</v>
      </c>
      <c r="E24" s="86">
        <v>10</v>
      </c>
      <c r="F24" s="77" t="s">
        <v>332</v>
      </c>
      <c r="G24" s="86">
        <v>12</v>
      </c>
      <c r="H24" s="77" t="s">
        <v>335</v>
      </c>
      <c r="I24" s="86">
        <v>12</v>
      </c>
      <c r="J24" s="77" t="s">
        <v>335</v>
      </c>
      <c r="K24" s="92">
        <v>14</v>
      </c>
      <c r="L24" s="77" t="s">
        <v>335</v>
      </c>
      <c r="M24" s="93">
        <v>16</v>
      </c>
      <c r="O24" s="7">
        <f>M24+K24+I24+G24+E24</f>
        <v>64</v>
      </c>
    </row>
    <row r="25" spans="1:23" ht="14.25">
      <c r="B25" s="79"/>
      <c r="C25" s="87"/>
      <c r="D25" s="79"/>
      <c r="E25" s="87"/>
      <c r="F25" s="73"/>
      <c r="G25" s="88"/>
      <c r="H25" s="33"/>
      <c r="I25" s="89"/>
    </row>
    <row r="26" spans="1:23" ht="25.5" customHeight="1">
      <c r="A26" s="120" t="s">
        <v>346</v>
      </c>
      <c r="B26" s="100" t="s">
        <v>356</v>
      </c>
      <c r="C26" s="101">
        <f>C5+C9+C13+C17+C21+C2</f>
        <v>24</v>
      </c>
      <c r="D26" s="100" t="s">
        <v>345</v>
      </c>
      <c r="E26" s="101">
        <f>E5+E9+E13+E17+E21+E2</f>
        <v>12</v>
      </c>
      <c r="F26" s="102" t="s">
        <v>345</v>
      </c>
      <c r="G26" s="101">
        <f>G5+G9+G13+G17+G21+G2</f>
        <v>18</v>
      </c>
      <c r="H26" s="102" t="s">
        <v>341</v>
      </c>
      <c r="I26" s="101">
        <f>I5+I9+I13+I17+I21+I2</f>
        <v>18</v>
      </c>
      <c r="J26" s="102" t="s">
        <v>341</v>
      </c>
      <c r="K26" s="101">
        <f>K5+K9+K13+K17+K21+K2</f>
        <v>18</v>
      </c>
      <c r="L26" s="102" t="s">
        <v>339</v>
      </c>
      <c r="M26" s="103">
        <f>M5+M9+M13+M17+M21+M2</f>
        <v>42</v>
      </c>
    </row>
    <row r="27" spans="1:23" ht="30" customHeight="1">
      <c r="A27" s="121"/>
      <c r="B27" s="76" t="s">
        <v>357</v>
      </c>
      <c r="C27" s="94">
        <f>C6+C10+C14+C18+C22+C3</f>
        <v>60</v>
      </c>
      <c r="D27" s="104" t="s">
        <v>330</v>
      </c>
      <c r="E27" s="94">
        <f>E6+E10+E14+E18+E22+E3</f>
        <v>38</v>
      </c>
      <c r="F27" s="76" t="s">
        <v>330</v>
      </c>
      <c r="G27" s="94">
        <f>G6+G10+G14+G18+G22+G3</f>
        <v>38</v>
      </c>
      <c r="H27" s="76" t="s">
        <v>342</v>
      </c>
      <c r="I27" s="94">
        <f>I6+I10+I14+I18+I22</f>
        <v>31</v>
      </c>
      <c r="J27" s="76" t="s">
        <v>342</v>
      </c>
      <c r="K27" s="94">
        <f>K6+K10+K14+K18+K22</f>
        <v>31</v>
      </c>
      <c r="L27" s="76" t="s">
        <v>340</v>
      </c>
      <c r="M27" s="96">
        <f>M6+M10+M14+M18+M22+M3</f>
        <v>100</v>
      </c>
    </row>
    <row r="28" spans="1:23" ht="25.5" customHeight="1">
      <c r="A28" s="122"/>
      <c r="B28" s="76" t="s">
        <v>358</v>
      </c>
      <c r="C28" s="94">
        <f>C7+C11+C15+C19+C23</f>
        <v>85</v>
      </c>
      <c r="D28" s="104" t="s">
        <v>331</v>
      </c>
      <c r="E28" s="94">
        <f>E7+E11+E15+E19+E23</f>
        <v>54</v>
      </c>
      <c r="F28" s="76" t="s">
        <v>331</v>
      </c>
      <c r="G28" s="94">
        <f>G7+G11+G15+G19+G23</f>
        <v>54</v>
      </c>
      <c r="H28" s="76" t="s">
        <v>343</v>
      </c>
      <c r="I28" s="94">
        <f>I7+I11+I15+I19+I23+I3</f>
        <v>75</v>
      </c>
      <c r="J28" s="76" t="s">
        <v>343</v>
      </c>
      <c r="K28" s="94">
        <f>K7+K11+K15+K19+K23+K3</f>
        <v>75</v>
      </c>
      <c r="L28" s="76" t="s">
        <v>344</v>
      </c>
      <c r="M28" s="96">
        <f>M7+M11+M15+M19+M23</f>
        <v>143</v>
      </c>
    </row>
    <row r="29" spans="1:23" ht="25.5" customHeight="1" thickBot="1">
      <c r="A29" s="99">
        <f>E29+G29+I29+K29+M29</f>
        <v>416</v>
      </c>
      <c r="B29" s="105"/>
      <c r="C29" s="95">
        <f>C8+C16+C20+C24+C12+C4</f>
        <v>0</v>
      </c>
      <c r="D29" s="105" t="s">
        <v>332</v>
      </c>
      <c r="E29" s="95">
        <f>E8+E16+E20+E24+E12+E4</f>
        <v>65</v>
      </c>
      <c r="F29" s="98" t="s">
        <v>332</v>
      </c>
      <c r="G29" s="95">
        <f>G8+G16+G20+G24+G12+G4</f>
        <v>78</v>
      </c>
      <c r="H29" s="98" t="s">
        <v>332</v>
      </c>
      <c r="I29" s="95">
        <f>I8+I16+I20+I24+I12+I4</f>
        <v>78</v>
      </c>
      <c r="J29" s="98" t="s">
        <v>332</v>
      </c>
      <c r="K29" s="95">
        <f>K8+K16+K20+K24+K12+K4</f>
        <v>91</v>
      </c>
      <c r="L29" s="98" t="s">
        <v>332</v>
      </c>
      <c r="M29" s="97">
        <f>M8+M16+M20+M24+M12+M4</f>
        <v>104</v>
      </c>
    </row>
    <row r="30" spans="1:23" ht="14.25">
      <c r="D30" s="79"/>
      <c r="E30" s="87"/>
      <c r="F30" s="73"/>
      <c r="G30" s="88"/>
      <c r="H30" s="33"/>
      <c r="I30" s="89"/>
    </row>
    <row r="31" spans="1:23" ht="30" customHeight="1">
      <c r="P31" s="128" t="s">
        <v>360</v>
      </c>
      <c r="Q31" s="129"/>
      <c r="R31" s="128" t="s">
        <v>348</v>
      </c>
      <c r="S31" s="129"/>
      <c r="T31" s="128" t="s">
        <v>349</v>
      </c>
      <c r="U31" s="129"/>
      <c r="V31" s="130" t="s">
        <v>347</v>
      </c>
      <c r="W31" s="131"/>
    </row>
    <row r="32" spans="1:23" ht="30" customHeight="1">
      <c r="P32" s="111" t="s">
        <v>361</v>
      </c>
      <c r="Q32" s="112">
        <f>C26</f>
        <v>24</v>
      </c>
      <c r="R32" s="111" t="s">
        <v>350</v>
      </c>
      <c r="S32" s="112">
        <f>E26+G26</f>
        <v>30</v>
      </c>
      <c r="T32" s="111" t="s">
        <v>315</v>
      </c>
      <c r="U32" s="112">
        <f>I26+K26</f>
        <v>36</v>
      </c>
      <c r="V32" s="113" t="s">
        <v>306</v>
      </c>
      <c r="W32" s="114">
        <f>M26</f>
        <v>42</v>
      </c>
    </row>
    <row r="33" spans="16:23" ht="30" customHeight="1">
      <c r="P33" s="104" t="s">
        <v>359</v>
      </c>
      <c r="Q33" s="109">
        <f>C27</f>
        <v>60</v>
      </c>
      <c r="R33" s="104" t="s">
        <v>351</v>
      </c>
      <c r="S33" s="109">
        <f t="shared" ref="S33:S35" si="0">E27+G27</f>
        <v>76</v>
      </c>
      <c r="T33" s="104" t="s">
        <v>352</v>
      </c>
      <c r="U33" s="109">
        <f>I28+K28</f>
        <v>150</v>
      </c>
      <c r="V33" s="80" t="s">
        <v>311</v>
      </c>
      <c r="W33" s="107">
        <f t="shared" ref="W33:W35" si="1">M27</f>
        <v>100</v>
      </c>
    </row>
    <row r="34" spans="16:23" ht="30" customHeight="1">
      <c r="P34" s="104" t="s">
        <v>358</v>
      </c>
      <c r="Q34" s="109">
        <f>C28</f>
        <v>85</v>
      </c>
      <c r="R34" s="104" t="s">
        <v>331</v>
      </c>
      <c r="S34" s="109">
        <f t="shared" si="0"/>
        <v>108</v>
      </c>
      <c r="T34" s="104" t="s">
        <v>313</v>
      </c>
      <c r="U34" s="109">
        <f t="shared" ref="U34" si="2">I27+K27</f>
        <v>62</v>
      </c>
      <c r="V34" s="80" t="s">
        <v>353</v>
      </c>
      <c r="W34" s="107">
        <f t="shared" si="1"/>
        <v>143</v>
      </c>
    </row>
    <row r="35" spans="16:23" ht="30" customHeight="1" thickBot="1">
      <c r="P35" s="106"/>
      <c r="Q35" s="110"/>
      <c r="R35" s="106" t="s">
        <v>354</v>
      </c>
      <c r="S35" s="110">
        <f t="shared" si="0"/>
        <v>143</v>
      </c>
      <c r="T35" s="106" t="s">
        <v>354</v>
      </c>
      <c r="U35" s="110">
        <f>I29+K29</f>
        <v>169</v>
      </c>
      <c r="V35" s="81" t="s">
        <v>354</v>
      </c>
      <c r="W35" s="108">
        <f t="shared" si="1"/>
        <v>104</v>
      </c>
    </row>
  </sheetData>
  <mergeCells count="16">
    <mergeCell ref="R31:S31"/>
    <mergeCell ref="T31:U31"/>
    <mergeCell ref="V31:W31"/>
    <mergeCell ref="P31:Q31"/>
    <mergeCell ref="J1:K1"/>
    <mergeCell ref="L1:M1"/>
    <mergeCell ref="A26:A28"/>
    <mergeCell ref="H1:I1"/>
    <mergeCell ref="D1:E1"/>
    <mergeCell ref="F1:G1"/>
    <mergeCell ref="A2:A4"/>
    <mergeCell ref="A5:A8"/>
    <mergeCell ref="A13:A16"/>
    <mergeCell ref="A17:A20"/>
    <mergeCell ref="A21:A24"/>
    <mergeCell ref="A9:A12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9"/>
  <sheetViews>
    <sheetView zoomScaleNormal="100" workbookViewId="0"/>
  </sheetViews>
  <sheetFormatPr defaultRowHeight="30" customHeight="1"/>
  <cols>
    <col min="1" max="1" width="10.25" style="7" bestFit="1" customWidth="1"/>
    <col min="2" max="2" width="4.25" style="7" customWidth="1"/>
    <col min="3" max="3" width="12.625" style="7" customWidth="1"/>
    <col min="4" max="4" width="4.25" style="7" customWidth="1"/>
    <col min="5" max="5" width="10.375" style="7" customWidth="1"/>
    <col min="6" max="6" width="4.25" style="7" customWidth="1"/>
    <col min="7" max="16384" width="9" style="7"/>
  </cols>
  <sheetData>
    <row r="1" spans="1:11" ht="30" customHeight="1">
      <c r="A1" s="79">
        <f>9900/500</f>
        <v>19.8</v>
      </c>
      <c r="B1" s="79"/>
      <c r="C1" s="7" t="s">
        <v>326</v>
      </c>
      <c r="H1" s="56"/>
      <c r="I1" s="49" t="s">
        <v>271</v>
      </c>
      <c r="J1" s="49" t="s">
        <v>272</v>
      </c>
      <c r="K1" s="50" t="s">
        <v>273</v>
      </c>
    </row>
    <row r="2" spans="1:11" ht="25.5" customHeight="1">
      <c r="A2" s="79"/>
      <c r="B2" s="79"/>
      <c r="H2" s="15" t="s">
        <v>261</v>
      </c>
      <c r="I2" s="47">
        <v>4</v>
      </c>
      <c r="J2" s="47">
        <v>18</v>
      </c>
      <c r="K2" s="48"/>
    </row>
    <row r="3" spans="1:11" ht="30" customHeight="1">
      <c r="A3" s="79"/>
      <c r="B3" s="79"/>
      <c r="D3" s="33" t="s">
        <v>334</v>
      </c>
      <c r="E3" s="33"/>
      <c r="F3" s="33"/>
      <c r="H3" s="18" t="s">
        <v>123</v>
      </c>
      <c r="I3" s="39">
        <v>4</v>
      </c>
      <c r="J3" s="39">
        <v>7</v>
      </c>
      <c r="K3" s="46">
        <v>22</v>
      </c>
    </row>
    <row r="4" spans="1:11" ht="30" customHeight="1">
      <c r="A4" s="79">
        <f>99000/3600</f>
        <v>27.5</v>
      </c>
      <c r="B4" s="79"/>
      <c r="C4" s="73" t="str">
        <f>F4*$A$4/5&amp;"원"</f>
        <v>77원</v>
      </c>
      <c r="D4" s="33" t="s">
        <v>324</v>
      </c>
      <c r="E4" s="33"/>
      <c r="F4" s="78">
        <v>14</v>
      </c>
      <c r="H4" s="20" t="s">
        <v>270</v>
      </c>
      <c r="I4" s="54">
        <v>4</v>
      </c>
      <c r="J4" s="54">
        <v>6</v>
      </c>
      <c r="K4" s="55">
        <v>22</v>
      </c>
    </row>
    <row r="5" spans="1:11" ht="30" customHeight="1" thickBot="1">
      <c r="A5" s="79"/>
      <c r="B5" s="79"/>
      <c r="C5" s="73" t="str">
        <f>F5*$A$4/5&amp;"원"</f>
        <v>192.5원</v>
      </c>
      <c r="D5" s="33" t="s">
        <v>325</v>
      </c>
      <c r="E5" s="33"/>
      <c r="F5" s="78">
        <v>35</v>
      </c>
      <c r="H5" s="51"/>
      <c r="I5" s="72">
        <f>SUM(I2:I4)</f>
        <v>12</v>
      </c>
      <c r="J5" s="52">
        <f t="shared" ref="J5:K5" si="0">SUM(J2:J4)</f>
        <v>31</v>
      </c>
      <c r="K5" s="53">
        <f t="shared" si="0"/>
        <v>44</v>
      </c>
    </row>
    <row r="6" spans="1:11" ht="30" customHeight="1">
      <c r="A6" s="79"/>
      <c r="B6" s="79"/>
      <c r="D6" s="33"/>
      <c r="E6" s="33"/>
      <c r="F6" s="78"/>
    </row>
    <row r="7" spans="1:11" ht="30" customHeight="1">
      <c r="B7" s="33"/>
      <c r="C7" s="33"/>
      <c r="D7" s="33"/>
    </row>
    <row r="8" spans="1:11" ht="30" customHeight="1">
      <c r="B8" s="33" t="s">
        <v>327</v>
      </c>
      <c r="C8" s="33"/>
      <c r="D8" s="33"/>
    </row>
    <row r="9" spans="1:11" ht="30" customHeight="1">
      <c r="C9" s="74" t="str">
        <f>930*20&amp;"원"</f>
        <v>18600원</v>
      </c>
      <c r="D9" s="7" t="s">
        <v>328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보물지도(영웅)</vt:lpstr>
      <vt:lpstr>생활2제작</vt:lpstr>
      <vt:lpstr>6랭크 비밀지도섬(전설)</vt:lpstr>
      <vt:lpstr>해양잡템</vt:lpstr>
      <vt:lpstr>주간 레이드</vt:lpstr>
      <vt:lpstr>2.5T 레이드</vt:lpstr>
      <vt:lpstr>크리스탈,골드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한수근</dc:creator>
  <cp:lastModifiedBy>한수근</cp:lastModifiedBy>
  <dcterms:created xsi:type="dcterms:W3CDTF">2018-12-15T16:32:30Z</dcterms:created>
  <dcterms:modified xsi:type="dcterms:W3CDTF">2019-01-14T03:44:03Z</dcterms:modified>
</cp:coreProperties>
</file>