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8035" windowHeight="12570" activeTab="1"/>
  </bookViews>
  <sheets>
    <sheet name="장녹템 스택작 계산기" sheetId="1" r:id="rId1"/>
    <sheet name="장녹템 스택작 계산기 (2)" sheetId="4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K21" i="4" l="1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20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17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14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11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8" i="4"/>
  <c r="B6" i="4" l="1"/>
  <c r="B7" i="4" s="1"/>
  <c r="D8" i="4" l="1"/>
  <c r="B8" i="4"/>
  <c r="D5" i="1"/>
  <c r="D9" i="4" l="1"/>
  <c r="D10" i="4"/>
  <c r="F11" i="4"/>
  <c r="B9" i="4"/>
  <c r="C8" i="1"/>
  <c r="B6" i="1"/>
  <c r="H14" i="4" l="1"/>
  <c r="D11" i="4"/>
  <c r="F13" i="4"/>
  <c r="F12" i="4"/>
  <c r="B10" i="4"/>
  <c r="B7" i="1"/>
  <c r="D6" i="1"/>
  <c r="C10" i="1"/>
  <c r="C9" i="1"/>
  <c r="H15" i="4" l="1"/>
  <c r="H16" i="4"/>
  <c r="L20" i="4"/>
  <c r="J17" i="4"/>
  <c r="D12" i="4"/>
  <c r="F14" i="4"/>
  <c r="B11" i="4"/>
  <c r="B8" i="1"/>
  <c r="D7" i="1"/>
  <c r="H17" i="4" l="1"/>
  <c r="L22" i="4"/>
  <c r="J19" i="4"/>
  <c r="L21" i="4"/>
  <c r="J18" i="4"/>
  <c r="F15" i="4"/>
  <c r="D13" i="4"/>
  <c r="B12" i="4"/>
  <c r="B9" i="1"/>
  <c r="D8" i="1"/>
  <c r="C11" i="1"/>
  <c r="E8" i="1"/>
  <c r="L23" i="4" l="1"/>
  <c r="J20" i="4"/>
  <c r="H18" i="4"/>
  <c r="D14" i="4"/>
  <c r="F16" i="4"/>
  <c r="B13" i="4"/>
  <c r="B10" i="1"/>
  <c r="D9" i="1"/>
  <c r="C12" i="1"/>
  <c r="E9" i="1"/>
  <c r="H19" i="4" l="1"/>
  <c r="L24" i="4"/>
  <c r="J21" i="4"/>
  <c r="D15" i="4"/>
  <c r="F17" i="4"/>
  <c r="B14" i="4"/>
  <c r="B11" i="1"/>
  <c r="D10" i="1"/>
  <c r="C13" i="1"/>
  <c r="E10" i="1"/>
  <c r="H20" i="4" l="1"/>
  <c r="L25" i="4"/>
  <c r="J22" i="4"/>
  <c r="F18" i="4"/>
  <c r="D16" i="4"/>
  <c r="B15" i="4"/>
  <c r="B12" i="1"/>
  <c r="D11" i="1"/>
  <c r="C14" i="1"/>
  <c r="E11" i="1"/>
  <c r="H21" i="4" l="1"/>
  <c r="L26" i="4"/>
  <c r="J23" i="4"/>
  <c r="F19" i="4"/>
  <c r="D17" i="4"/>
  <c r="B16" i="4"/>
  <c r="B13" i="1"/>
  <c r="D12" i="1"/>
  <c r="C15" i="1"/>
  <c r="E12" i="1"/>
  <c r="L27" i="4" l="1"/>
  <c r="J24" i="4"/>
  <c r="H22" i="4"/>
  <c r="D18" i="4"/>
  <c r="F20" i="4"/>
  <c r="B17" i="4"/>
  <c r="B14" i="1"/>
  <c r="D13" i="1"/>
  <c r="C16" i="1"/>
  <c r="E13" i="1"/>
  <c r="H23" i="4" l="1"/>
  <c r="L28" i="4"/>
  <c r="J25" i="4"/>
  <c r="D19" i="4"/>
  <c r="F21" i="4"/>
  <c r="B18" i="4"/>
  <c r="B15" i="1"/>
  <c r="D14" i="1"/>
  <c r="C17" i="1"/>
  <c r="E14" i="1"/>
  <c r="L29" i="4" l="1"/>
  <c r="J26" i="4"/>
  <c r="H24" i="4"/>
  <c r="D20" i="4"/>
  <c r="F22" i="4"/>
  <c r="B19" i="4"/>
  <c r="B16" i="1"/>
  <c r="D15" i="1"/>
  <c r="C18" i="1"/>
  <c r="E15" i="1"/>
  <c r="H25" i="4" l="1"/>
  <c r="L30" i="4"/>
  <c r="J27" i="4"/>
  <c r="D21" i="4"/>
  <c r="F23" i="4"/>
  <c r="B20" i="4"/>
  <c r="B17" i="1"/>
  <c r="D16" i="1"/>
  <c r="C19" i="1"/>
  <c r="E16" i="1"/>
  <c r="L31" i="4" l="1"/>
  <c r="J28" i="4"/>
  <c r="H26" i="4"/>
  <c r="D22" i="4"/>
  <c r="F24" i="4"/>
  <c r="B21" i="4"/>
  <c r="B18" i="1"/>
  <c r="D17" i="1"/>
  <c r="C20" i="1"/>
  <c r="E17" i="1"/>
  <c r="H27" i="4" l="1"/>
  <c r="L32" i="4"/>
  <c r="J29" i="4"/>
  <c r="F25" i="4"/>
  <c r="D23" i="4"/>
  <c r="B22" i="4"/>
  <c r="B19" i="1"/>
  <c r="D18" i="1"/>
  <c r="C21" i="1"/>
  <c r="E18" i="1"/>
  <c r="H28" i="4" l="1"/>
  <c r="L33" i="4"/>
  <c r="J30" i="4"/>
  <c r="F26" i="4"/>
  <c r="D24" i="4"/>
  <c r="B23" i="4"/>
  <c r="B20" i="1"/>
  <c r="D19" i="1"/>
  <c r="C22" i="1"/>
  <c r="E19" i="1"/>
  <c r="H29" i="4" l="1"/>
  <c r="L34" i="4"/>
  <c r="J31" i="4"/>
  <c r="D25" i="4"/>
  <c r="F27" i="4"/>
  <c r="B24" i="4"/>
  <c r="B21" i="1"/>
  <c r="D20" i="1"/>
  <c r="C23" i="1"/>
  <c r="E20" i="1"/>
  <c r="H30" i="4" l="1"/>
  <c r="L35" i="4"/>
  <c r="J32" i="4"/>
  <c r="D26" i="4"/>
  <c r="F28" i="4"/>
  <c r="B25" i="4"/>
  <c r="B22" i="1"/>
  <c r="D21" i="1"/>
  <c r="C24" i="1"/>
  <c r="E21" i="1"/>
  <c r="H31" i="4" l="1"/>
  <c r="L36" i="4"/>
  <c r="J33" i="4"/>
  <c r="F29" i="4"/>
  <c r="D27" i="4"/>
  <c r="B26" i="4"/>
  <c r="B23" i="1"/>
  <c r="D22" i="1"/>
  <c r="C25" i="1"/>
  <c r="E22" i="1"/>
  <c r="H32" i="4" l="1"/>
  <c r="L37" i="4"/>
  <c r="J34" i="4"/>
  <c r="D28" i="4"/>
  <c r="F30" i="4"/>
  <c r="B27" i="4"/>
  <c r="B24" i="1"/>
  <c r="D23" i="1"/>
  <c r="C26" i="1"/>
  <c r="E23" i="1"/>
  <c r="H33" i="4" l="1"/>
  <c r="L38" i="4"/>
  <c r="J35" i="4"/>
  <c r="F31" i="4"/>
  <c r="D29" i="4"/>
  <c r="B28" i="4"/>
  <c r="B25" i="1"/>
  <c r="D24" i="1"/>
  <c r="C27" i="1"/>
  <c r="E24" i="1"/>
  <c r="H34" i="4" l="1"/>
  <c r="L39" i="4"/>
  <c r="J36" i="4"/>
  <c r="D30" i="4"/>
  <c r="F32" i="4"/>
  <c r="B29" i="4"/>
  <c r="B26" i="1"/>
  <c r="D25" i="1"/>
  <c r="C28" i="1"/>
  <c r="E25" i="1"/>
  <c r="H35" i="4" l="1"/>
  <c r="L40" i="4"/>
  <c r="J37" i="4"/>
  <c r="D31" i="4"/>
  <c r="F33" i="4"/>
  <c r="B30" i="4"/>
  <c r="B27" i="1"/>
  <c r="D26" i="1"/>
  <c r="C29" i="1"/>
  <c r="E26" i="1"/>
  <c r="H36" i="4" l="1"/>
  <c r="L41" i="4"/>
  <c r="J38" i="4"/>
  <c r="D32" i="4"/>
  <c r="F34" i="4"/>
  <c r="B31" i="4"/>
  <c r="B28" i="1"/>
  <c r="D27" i="1"/>
  <c r="C30" i="1"/>
  <c r="E27" i="1"/>
  <c r="H37" i="4" l="1"/>
  <c r="L42" i="4"/>
  <c r="J39" i="4"/>
  <c r="D33" i="4"/>
  <c r="F35" i="4"/>
  <c r="B32" i="4"/>
  <c r="B29" i="1"/>
  <c r="D28" i="1"/>
  <c r="C31" i="1"/>
  <c r="E28" i="1"/>
  <c r="H38" i="4" l="1"/>
  <c r="L43" i="4"/>
  <c r="J40" i="4"/>
  <c r="F36" i="4"/>
  <c r="D34" i="4"/>
  <c r="B33" i="4"/>
  <c r="B30" i="1"/>
  <c r="D29" i="1"/>
  <c r="C32" i="1"/>
  <c r="E29" i="1"/>
  <c r="H39" i="4" l="1"/>
  <c r="L44" i="4"/>
  <c r="J41" i="4"/>
  <c r="F37" i="4"/>
  <c r="D35" i="4"/>
  <c r="B34" i="4"/>
  <c r="B31" i="1"/>
  <c r="D30" i="1"/>
  <c r="C33" i="1"/>
  <c r="E30" i="1"/>
  <c r="L45" i="4" l="1"/>
  <c r="J42" i="4"/>
  <c r="H40" i="4"/>
  <c r="F38" i="4"/>
  <c r="D36" i="4"/>
  <c r="B35" i="4"/>
  <c r="B32" i="1"/>
  <c r="D31" i="1"/>
  <c r="C34" i="1"/>
  <c r="E31" i="1"/>
  <c r="L46" i="4" l="1"/>
  <c r="J43" i="4"/>
  <c r="H41" i="4"/>
  <c r="D37" i="4"/>
  <c r="F39" i="4"/>
  <c r="B36" i="4"/>
  <c r="B33" i="1"/>
  <c r="D32" i="1"/>
  <c r="C35" i="1"/>
  <c r="E32" i="1"/>
  <c r="L47" i="4" l="1"/>
  <c r="J44" i="4"/>
  <c r="H42" i="4"/>
  <c r="F40" i="4"/>
  <c r="D38" i="4"/>
  <c r="B37" i="4"/>
  <c r="B34" i="1"/>
  <c r="D33" i="1"/>
  <c r="C36" i="1"/>
  <c r="E33" i="1"/>
  <c r="L48" i="4" l="1"/>
  <c r="J45" i="4"/>
  <c r="H43" i="4"/>
  <c r="F41" i="4"/>
  <c r="D39" i="4"/>
  <c r="B38" i="4"/>
  <c r="B35" i="1"/>
  <c r="D34" i="1"/>
  <c r="C37" i="1"/>
  <c r="E34" i="1"/>
  <c r="L49" i="4" l="1"/>
  <c r="J46" i="4"/>
  <c r="H44" i="4"/>
  <c r="D40" i="4"/>
  <c r="F42" i="4"/>
  <c r="B39" i="4"/>
  <c r="B36" i="1"/>
  <c r="D35" i="1"/>
  <c r="C38" i="1"/>
  <c r="E35" i="1"/>
  <c r="L50" i="4" l="1"/>
  <c r="J47" i="4"/>
  <c r="H45" i="4"/>
  <c r="F43" i="4"/>
  <c r="D41" i="4"/>
  <c r="B40" i="4"/>
  <c r="B37" i="1"/>
  <c r="D36" i="1"/>
  <c r="E36" i="1"/>
  <c r="C39" i="1"/>
  <c r="L51" i="4" l="1"/>
  <c r="J48" i="4"/>
  <c r="H46" i="4"/>
  <c r="D42" i="4"/>
  <c r="F44" i="4"/>
  <c r="B41" i="4"/>
  <c r="B38" i="1"/>
  <c r="D37" i="1"/>
  <c r="C40" i="1"/>
  <c r="E37" i="1"/>
  <c r="L52" i="4" l="1"/>
  <c r="J49" i="4"/>
  <c r="H47" i="4"/>
  <c r="D43" i="4"/>
  <c r="F45" i="4"/>
  <c r="B42" i="4"/>
  <c r="B39" i="1"/>
  <c r="D38" i="1"/>
  <c r="C41" i="1"/>
  <c r="E38" i="1"/>
  <c r="L53" i="4" l="1"/>
  <c r="J50" i="4"/>
  <c r="H48" i="4"/>
  <c r="F46" i="4"/>
  <c r="D44" i="4"/>
  <c r="B43" i="4"/>
  <c r="B40" i="1"/>
  <c r="D39" i="1"/>
  <c r="C42" i="1"/>
  <c r="E39" i="1"/>
  <c r="L54" i="4" l="1"/>
  <c r="J51" i="4"/>
  <c r="H49" i="4"/>
  <c r="F47" i="4"/>
  <c r="D45" i="4"/>
  <c r="B44" i="4"/>
  <c r="B41" i="1"/>
  <c r="D40" i="1"/>
  <c r="C43" i="1"/>
  <c r="E40" i="1"/>
  <c r="L55" i="4" l="1"/>
  <c r="J52" i="4"/>
  <c r="H50" i="4"/>
  <c r="D46" i="4"/>
  <c r="F48" i="4"/>
  <c r="B45" i="4"/>
  <c r="D41" i="1"/>
  <c r="B42" i="1"/>
  <c r="C44" i="1"/>
  <c r="E41" i="1"/>
  <c r="L56" i="4" l="1"/>
  <c r="J53" i="4"/>
  <c r="H51" i="4"/>
  <c r="D47" i="4"/>
  <c r="F49" i="4"/>
  <c r="B46" i="4"/>
  <c r="D42" i="1"/>
  <c r="E42" i="1"/>
  <c r="C45" i="1"/>
  <c r="B43" i="1"/>
  <c r="H52" i="4" l="1"/>
  <c r="L57" i="4"/>
  <c r="J54" i="4"/>
  <c r="D48" i="4"/>
  <c r="F50" i="4"/>
  <c r="B47" i="4"/>
  <c r="D43" i="1"/>
  <c r="E43" i="1"/>
  <c r="C46" i="1"/>
  <c r="B44" i="1"/>
  <c r="H53" i="4" l="1"/>
  <c r="L58" i="4"/>
  <c r="J55" i="4"/>
  <c r="D49" i="4"/>
  <c r="F51" i="4"/>
  <c r="B48" i="4"/>
  <c r="D44" i="1"/>
  <c r="C47" i="1"/>
  <c r="B45" i="1"/>
  <c r="E44" i="1"/>
  <c r="H54" i="4" l="1"/>
  <c r="L59" i="4"/>
  <c r="J56" i="4"/>
  <c r="D50" i="4"/>
  <c r="F52" i="4"/>
  <c r="B49" i="4"/>
  <c r="D45" i="1"/>
  <c r="E45" i="1"/>
  <c r="C48" i="1"/>
  <c r="B46" i="1"/>
  <c r="H55" i="4" l="1"/>
  <c r="L60" i="4"/>
  <c r="J57" i="4"/>
  <c r="D51" i="4"/>
  <c r="F53" i="4"/>
  <c r="B50" i="4"/>
  <c r="D46" i="1"/>
  <c r="B47" i="1"/>
  <c r="E46" i="1"/>
  <c r="C49" i="1"/>
  <c r="L61" i="4" l="1"/>
  <c r="J58" i="4"/>
  <c r="H56" i="4"/>
  <c r="D52" i="4"/>
  <c r="F54" i="4"/>
  <c r="B51" i="4"/>
  <c r="D47" i="1"/>
  <c r="E47" i="1"/>
  <c r="C50" i="1"/>
  <c r="B48" i="1"/>
  <c r="H57" i="4" l="1"/>
  <c r="L62" i="4"/>
  <c r="J59" i="4"/>
  <c r="D53" i="4"/>
  <c r="F55" i="4"/>
  <c r="B52" i="4"/>
  <c r="D48" i="1"/>
  <c r="E48" i="1"/>
  <c r="C51" i="1"/>
  <c r="B49" i="1"/>
  <c r="H58" i="4" l="1"/>
  <c r="L63" i="4"/>
  <c r="J60" i="4"/>
  <c r="D54" i="4"/>
  <c r="F56" i="4"/>
  <c r="B53" i="4"/>
  <c r="D49" i="1"/>
  <c r="E49" i="1"/>
  <c r="B50" i="1"/>
  <c r="C52" i="1"/>
  <c r="L64" i="4" l="1"/>
  <c r="J61" i="4"/>
  <c r="H59" i="4"/>
  <c r="D55" i="4"/>
  <c r="F57" i="4"/>
  <c r="B54" i="4"/>
  <c r="D50" i="1"/>
  <c r="E50" i="1"/>
  <c r="C53" i="1"/>
  <c r="B51" i="1"/>
  <c r="J63" i="4" l="1"/>
  <c r="H60" i="4"/>
  <c r="L65" i="4"/>
  <c r="J62" i="4"/>
  <c r="D56" i="4"/>
  <c r="F58" i="4"/>
  <c r="B55" i="4"/>
  <c r="D51" i="1"/>
  <c r="E51" i="1"/>
  <c r="B52" i="1"/>
  <c r="C54" i="1"/>
  <c r="J64" i="4" l="1"/>
  <c r="H61" i="4"/>
  <c r="D57" i="4"/>
  <c r="F59" i="4"/>
  <c r="B56" i="4"/>
  <c r="D52" i="1"/>
  <c r="E52" i="1"/>
  <c r="B53" i="1"/>
  <c r="C55" i="1"/>
  <c r="J65" i="4" l="1"/>
  <c r="H62" i="4"/>
  <c r="D58" i="4"/>
  <c r="H63" i="4"/>
  <c r="F60" i="4"/>
  <c r="B57" i="4"/>
  <c r="D53" i="1"/>
  <c r="C56" i="1"/>
  <c r="E53" i="1"/>
  <c r="B54" i="1"/>
  <c r="D59" i="4" l="1"/>
  <c r="H64" i="4"/>
  <c r="F61" i="4"/>
  <c r="B58" i="4"/>
  <c r="D54" i="1"/>
  <c r="E54" i="1"/>
  <c r="C57" i="1"/>
  <c r="B55" i="1"/>
  <c r="F63" i="4" l="1"/>
  <c r="D60" i="4"/>
  <c r="H65" i="4"/>
  <c r="F62" i="4"/>
  <c r="B59" i="4"/>
  <c r="D55" i="1"/>
  <c r="E55" i="1"/>
  <c r="B56" i="1"/>
  <c r="C58" i="1"/>
  <c r="F64" i="4" l="1"/>
  <c r="D61" i="4"/>
  <c r="B60" i="4"/>
  <c r="D56" i="1"/>
  <c r="C59" i="1"/>
  <c r="E56" i="1"/>
  <c r="B57" i="1"/>
  <c r="F65" i="4" l="1"/>
  <c r="D62" i="4"/>
  <c r="B61" i="4"/>
  <c r="D63" i="4"/>
  <c r="D57" i="1"/>
  <c r="E57" i="1"/>
  <c r="B58" i="1"/>
  <c r="C60" i="1"/>
  <c r="D64" i="4" l="1"/>
  <c r="B62" i="4"/>
  <c r="D58" i="1"/>
  <c r="E58" i="1"/>
  <c r="B59" i="1"/>
  <c r="C61" i="1"/>
  <c r="B63" i="4" l="1"/>
  <c r="D65" i="4"/>
  <c r="D59" i="1"/>
  <c r="E59" i="1"/>
  <c r="B60" i="1"/>
  <c r="C62" i="1"/>
  <c r="B64" i="4" l="1"/>
  <c r="D60" i="1"/>
  <c r="E60" i="1"/>
  <c r="B61" i="1"/>
  <c r="C63" i="1"/>
  <c r="B65" i="4" l="1"/>
  <c r="D61" i="1"/>
  <c r="C64" i="1"/>
  <c r="E61" i="1"/>
  <c r="B62" i="1"/>
  <c r="D62" i="1" l="1"/>
  <c r="E62" i="1"/>
  <c r="C65" i="1"/>
  <c r="B63" i="1"/>
  <c r="D63" i="1" l="1"/>
  <c r="B64" i="1"/>
  <c r="E63" i="1"/>
  <c r="D64" i="1" l="1"/>
  <c r="E64" i="1"/>
  <c r="B65" i="1"/>
  <c r="E65" i="1" l="1"/>
  <c r="D65" i="1"/>
</calcChain>
</file>

<file path=xl/sharedStrings.xml><?xml version="1.0" encoding="utf-8"?>
<sst xmlns="http://schemas.openxmlformats.org/spreadsheetml/2006/main" count="40" uniqueCount="27">
  <si>
    <t>스택</t>
    <phoneticPr fontId="2" type="noConversion"/>
  </si>
  <si>
    <t>장비정화</t>
    <phoneticPr fontId="2" type="noConversion"/>
  </si>
  <si>
    <t>장녹확률</t>
    <phoneticPr fontId="2" type="noConversion"/>
  </si>
  <si>
    <t>레플확률</t>
    <phoneticPr fontId="2" type="noConversion"/>
  </si>
  <si>
    <t>블방 b</t>
    <phoneticPr fontId="2" type="noConversion"/>
  </si>
  <si>
    <t>응방 B</t>
    <phoneticPr fontId="2" type="noConversion"/>
  </si>
  <si>
    <t>녹템 g</t>
    <phoneticPr fontId="2" type="noConversion"/>
  </si>
  <si>
    <t>광템과 장템
시세차액c</t>
    <phoneticPr fontId="2" type="noConversion"/>
  </si>
  <si>
    <t>레플</t>
    <phoneticPr fontId="2" type="noConversion"/>
  </si>
  <si>
    <t>추천
강화 방식</t>
    <phoneticPr fontId="2" type="noConversion"/>
  </si>
  <si>
    <t>레플
r=2R</t>
    <phoneticPr fontId="2" type="noConversion"/>
  </si>
  <si>
    <t>레플
스택 가격</t>
    <phoneticPr fontId="2" type="noConversion"/>
  </si>
  <si>
    <t>장녹트1회
스택 가격</t>
    <phoneticPr fontId="2" type="noConversion"/>
  </si>
  <si>
    <t>스택 가격간
차이</t>
    <phoneticPr fontId="2" type="noConversion"/>
  </si>
  <si>
    <t>장녹트 3회
스택 가격</t>
    <phoneticPr fontId="2" type="noConversion"/>
  </si>
  <si>
    <t>장녹트 2회
스택 가격</t>
    <phoneticPr fontId="2" type="noConversion"/>
  </si>
  <si>
    <t>레플</t>
    <phoneticPr fontId="2" type="noConversion"/>
  </si>
  <si>
    <t>장녹1</t>
    <phoneticPr fontId="2" type="noConversion"/>
  </si>
  <si>
    <t>장녹2</t>
    <phoneticPr fontId="2" type="noConversion"/>
  </si>
  <si>
    <t>장녹3</t>
    <phoneticPr fontId="2" type="noConversion"/>
  </si>
  <si>
    <t>장녹트 1회
+응방값</t>
    <phoneticPr fontId="2" type="noConversion"/>
  </si>
  <si>
    <t>장녹트 2회
+ 응방값x2</t>
    <phoneticPr fontId="2" type="noConversion"/>
  </si>
  <si>
    <t>장녹트 4회
스택 가격</t>
    <phoneticPr fontId="2" type="noConversion"/>
  </si>
  <si>
    <t>장녹트 3회
+응방값x3</t>
    <phoneticPr fontId="2" type="noConversion"/>
  </si>
  <si>
    <t>장녹트 4회
+응방값x4</t>
    <phoneticPr fontId="2" type="noConversion"/>
  </si>
  <si>
    <t>장녹트 5회
스택 가격</t>
    <phoneticPr fontId="2" type="noConversion"/>
  </si>
  <si>
    <t>장녹트 4회
+응방값x5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</si>
</sst>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_-* #,##0_-;\-* #,##0_-;_-* &quot;-&quot;??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41" fontId="3" fillId="3" borderId="1" xfId="1" applyFont="1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1" fontId="0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5" fillId="4" borderId="1" xfId="0" applyFont="1" applyFill="1" applyBorder="1">
      <alignment vertical="center"/>
    </xf>
    <xf numFmtId="0" fontId="5" fillId="7" borderId="1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12" borderId="1" xfId="0" applyFont="1" applyFill="1" applyBorder="1">
      <alignment vertical="center"/>
    </xf>
    <xf numFmtId="0" fontId="5" fillId="8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9" borderId="1" xfId="0" applyFont="1" applyFill="1" applyBorder="1">
      <alignment vertical="center"/>
    </xf>
    <xf numFmtId="0" fontId="5" fillId="10" borderId="1" xfId="0" applyFont="1" applyFill="1" applyBorder="1">
      <alignment vertical="center"/>
    </xf>
    <xf numFmtId="0" fontId="5" fillId="11" borderId="1" xfId="0" applyFont="1" applyFill="1" applyBorder="1">
      <alignment vertical="center"/>
    </xf>
    <xf numFmtId="176" fontId="5" fillId="4" borderId="1" xfId="0" applyNumberFormat="1" applyFont="1" applyFill="1" applyBorder="1">
      <alignment vertical="center"/>
    </xf>
    <xf numFmtId="176" fontId="5" fillId="7" borderId="1" xfId="0" applyNumberFormat="1" applyFont="1" applyFill="1" applyBorder="1">
      <alignment vertical="center"/>
    </xf>
    <xf numFmtId="176" fontId="5" fillId="6" borderId="1" xfId="0" applyNumberFormat="1" applyFont="1" applyFill="1" applyBorder="1">
      <alignment vertical="center"/>
    </xf>
    <xf numFmtId="176" fontId="5" fillId="12" borderId="1" xfId="0" applyNumberFormat="1" applyFont="1" applyFill="1" applyBorder="1">
      <alignment vertical="center"/>
    </xf>
    <xf numFmtId="176" fontId="5" fillId="8" borderId="1" xfId="0" applyNumberFormat="1" applyFont="1" applyFill="1" applyBorder="1">
      <alignment vertical="center"/>
    </xf>
    <xf numFmtId="176" fontId="5" fillId="5" borderId="1" xfId="0" applyNumberFormat="1" applyFont="1" applyFill="1" applyBorder="1">
      <alignment vertical="center"/>
    </xf>
    <xf numFmtId="176" fontId="5" fillId="9" borderId="1" xfId="0" applyNumberFormat="1" applyFont="1" applyFill="1" applyBorder="1">
      <alignment vertical="center"/>
    </xf>
    <xf numFmtId="176" fontId="5" fillId="10" borderId="1" xfId="0" applyNumberFormat="1" applyFont="1" applyFill="1" applyBorder="1">
      <alignment vertical="center"/>
    </xf>
    <xf numFmtId="176" fontId="5" fillId="11" borderId="1" xfId="0" applyNumberFormat="1" applyFont="1" applyFill="1" applyBorder="1">
      <alignment vertical="center"/>
    </xf>
    <xf numFmtId="41" fontId="6" fillId="3" borderId="1" xfId="1" applyFont="1" applyFill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1" fontId="3" fillId="0" borderId="0" xfId="1" applyFont="1" applyFill="1" applyBorder="1" applyAlignment="1">
      <alignment horizontal="center" vertical="center"/>
    </xf>
    <xf numFmtId="41" fontId="3" fillId="0" borderId="0" xfId="1" applyFont="1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41" fontId="3" fillId="3" borderId="1" xfId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workbookViewId="0">
      <selection activeCell="B35" sqref="B35"/>
    </sheetView>
  </sheetViews>
  <sheetFormatPr defaultRowHeight="16.5" x14ac:dyDescent="0.3"/>
  <cols>
    <col min="1" max="1" width="9.5" style="4" customWidth="1"/>
    <col min="2" max="2" width="13" bestFit="1" customWidth="1"/>
    <col min="3" max="3" width="11.875" bestFit="1" customWidth="1"/>
    <col min="4" max="4" width="11.875" customWidth="1"/>
    <col min="5" max="5" width="11.25" customWidth="1"/>
    <col min="6" max="6" width="9.25" style="4" customWidth="1"/>
    <col min="7" max="7" width="8.25" customWidth="1"/>
    <col min="8" max="8" width="13.625" bestFit="1" customWidth="1"/>
    <col min="9" max="9" width="10.875" bestFit="1" customWidth="1"/>
    <col min="10" max="10" width="9.375" bestFit="1" customWidth="1"/>
  </cols>
  <sheetData>
    <row r="1" spans="1:13" ht="42" customHeight="1" x14ac:dyDescent="0.3">
      <c r="A1" s="12" t="s">
        <v>10</v>
      </c>
      <c r="B1" s="9" t="s">
        <v>1</v>
      </c>
      <c r="C1" s="9" t="s">
        <v>5</v>
      </c>
      <c r="D1" s="9" t="s">
        <v>6</v>
      </c>
      <c r="E1" s="10" t="s">
        <v>4</v>
      </c>
      <c r="F1" s="48" t="s">
        <v>7</v>
      </c>
      <c r="G1" s="48"/>
    </row>
    <row r="2" spans="1:13" x14ac:dyDescent="0.3">
      <c r="A2" s="11">
        <v>21700</v>
      </c>
      <c r="B2" s="11">
        <v>100000</v>
      </c>
      <c r="C2" s="11">
        <v>2260000</v>
      </c>
      <c r="D2" s="11">
        <v>300000</v>
      </c>
      <c r="E2" s="11">
        <v>210000</v>
      </c>
      <c r="F2" s="49">
        <v>15000000</v>
      </c>
      <c r="G2" s="49"/>
      <c r="K2" s="1"/>
      <c r="L2" s="1"/>
      <c r="M2" s="1"/>
    </row>
    <row r="4" spans="1:13" ht="33" x14ac:dyDescent="0.3">
      <c r="A4" s="6" t="s">
        <v>0</v>
      </c>
      <c r="B4" s="5" t="s">
        <v>11</v>
      </c>
      <c r="C4" s="8" t="s">
        <v>12</v>
      </c>
      <c r="D4" s="5" t="s">
        <v>13</v>
      </c>
      <c r="E4" s="13" t="s">
        <v>9</v>
      </c>
      <c r="F4" s="6" t="s">
        <v>3</v>
      </c>
      <c r="G4" s="6" t="s">
        <v>2</v>
      </c>
    </row>
    <row r="5" spans="1:13" x14ac:dyDescent="0.3">
      <c r="A5" s="6">
        <v>0</v>
      </c>
      <c r="B5" s="2">
        <v>0</v>
      </c>
      <c r="C5" s="2">
        <v>0</v>
      </c>
      <c r="D5" s="14">
        <f>B5-C5</f>
        <v>0</v>
      </c>
      <c r="E5" s="6" t="s">
        <v>8</v>
      </c>
      <c r="F5" s="2">
        <v>0.02</v>
      </c>
      <c r="G5" s="2">
        <v>7.6700000000000004E-2</v>
      </c>
    </row>
    <row r="6" spans="1:13" x14ac:dyDescent="0.3">
      <c r="A6" s="6">
        <v>1</v>
      </c>
      <c r="B6" s="7">
        <f t="shared" ref="B6:B37" si="0">(B5+$E$2+$B$2)/(1-F5)+$A$2/2-$B$2</f>
        <v>227176.53061224491</v>
      </c>
      <c r="C6" s="2">
        <v>0</v>
      </c>
      <c r="D6" s="14">
        <f t="shared" ref="D6:D65" si="1">B6-C6</f>
        <v>227176.53061224491</v>
      </c>
      <c r="E6" s="6" t="s">
        <v>8</v>
      </c>
      <c r="F6" s="2">
        <v>2.1999999999999999E-2</v>
      </c>
      <c r="G6" s="2">
        <v>8.4400000000000003E-2</v>
      </c>
    </row>
    <row r="7" spans="1:13" x14ac:dyDescent="0.3">
      <c r="A7" s="6">
        <v>2</v>
      </c>
      <c r="B7" s="7">
        <f t="shared" si="0"/>
        <v>460110.25624973921</v>
      </c>
      <c r="C7" s="2">
        <v>0</v>
      </c>
      <c r="D7" s="14">
        <f t="shared" si="1"/>
        <v>460110.25624973921</v>
      </c>
      <c r="E7" s="6" t="s">
        <v>8</v>
      </c>
      <c r="F7" s="2">
        <v>2.4E-2</v>
      </c>
      <c r="G7" s="2">
        <v>9.2100000000000001E-2</v>
      </c>
    </row>
    <row r="8" spans="1:13" x14ac:dyDescent="0.3">
      <c r="A8" s="6">
        <v>3</v>
      </c>
      <c r="B8" s="7">
        <f t="shared" si="0"/>
        <v>699897.39369850326</v>
      </c>
      <c r="C8" s="7">
        <f t="shared" ref="C8:C39" si="2">(B5+$C$2-$F$2*G5)/(1-G5)+$D$2</f>
        <v>1501667.9302501895</v>
      </c>
      <c r="D8" s="14">
        <f t="shared" si="1"/>
        <v>-801770.53655168624</v>
      </c>
      <c r="E8" s="6" t="str">
        <f t="shared" ref="E8:E39" si="3">IF(B8&gt;C8,"장녹","레플")</f>
        <v>레플</v>
      </c>
      <c r="F8" s="2">
        <v>2.5999999999999999E-2</v>
      </c>
      <c r="G8" s="2">
        <v>9.98E-2</v>
      </c>
    </row>
    <row r="9" spans="1:13" x14ac:dyDescent="0.3">
      <c r="A9" s="6">
        <v>4</v>
      </c>
      <c r="B9" s="7">
        <f t="shared" si="0"/>
        <v>947705.64034753933</v>
      </c>
      <c r="C9" s="7">
        <f t="shared" si="2"/>
        <v>1633744.5725341248</v>
      </c>
      <c r="D9" s="14">
        <f t="shared" si="1"/>
        <v>-686038.9321865855</v>
      </c>
      <c r="E9" s="6" t="str">
        <f t="shared" si="3"/>
        <v>레플</v>
      </c>
      <c r="F9" s="2">
        <v>2.8000000000000001E-2</v>
      </c>
      <c r="G9" s="2">
        <v>0.1075</v>
      </c>
    </row>
    <row r="10" spans="1:13" x14ac:dyDescent="0.3">
      <c r="A10" s="6">
        <v>5</v>
      </c>
      <c r="B10" s="7">
        <f t="shared" si="0"/>
        <v>1204785.8439789501</v>
      </c>
      <c r="C10" s="7">
        <f t="shared" si="2"/>
        <v>1774402.7494765273</v>
      </c>
      <c r="D10" s="14">
        <f t="shared" si="1"/>
        <v>-569616.90549757727</v>
      </c>
      <c r="E10" s="6" t="str">
        <f t="shared" si="3"/>
        <v>레플</v>
      </c>
      <c r="F10" s="2">
        <v>0.03</v>
      </c>
      <c r="G10" s="2">
        <v>0.1152</v>
      </c>
    </row>
    <row r="11" spans="1:13" x14ac:dyDescent="0.3">
      <c r="A11" s="6">
        <v>6</v>
      </c>
      <c r="B11" s="7">
        <f t="shared" si="0"/>
        <v>1472484.8906999486</v>
      </c>
      <c r="C11" s="7">
        <f t="shared" si="2"/>
        <v>1925080.4195717655</v>
      </c>
      <c r="D11" s="14">
        <f t="shared" si="1"/>
        <v>-452595.52887181682</v>
      </c>
      <c r="E11" s="6" t="str">
        <f t="shared" si="3"/>
        <v>레플</v>
      </c>
      <c r="F11" s="2">
        <v>3.2000000000000001E-2</v>
      </c>
      <c r="G11" s="2">
        <v>0.1229</v>
      </c>
    </row>
    <row r="12" spans="1:13" x14ac:dyDescent="0.3">
      <c r="A12" s="6">
        <v>7</v>
      </c>
      <c r="B12" s="7">
        <f t="shared" si="0"/>
        <v>1752260.011053666</v>
      </c>
      <c r="C12" s="7">
        <f t="shared" si="2"/>
        <v>2087345.2552913609</v>
      </c>
      <c r="D12" s="14">
        <f t="shared" si="1"/>
        <v>-335085.24423769489</v>
      </c>
      <c r="E12" s="6" t="str">
        <f t="shared" si="3"/>
        <v>레플</v>
      </c>
      <c r="F12" s="2">
        <v>3.4000000000000002E-2</v>
      </c>
      <c r="G12" s="2">
        <v>0.13059999999999999</v>
      </c>
    </row>
    <row r="13" spans="1:13" x14ac:dyDescent="0.3">
      <c r="A13" s="6">
        <v>8</v>
      </c>
      <c r="B13" s="7">
        <f t="shared" si="0"/>
        <v>2045694.7319396129</v>
      </c>
      <c r="C13" s="7">
        <f t="shared" si="2"/>
        <v>2262913.4764680713</v>
      </c>
      <c r="D13" s="14">
        <f t="shared" si="1"/>
        <v>-217218.74452845845</v>
      </c>
      <c r="E13" s="6" t="str">
        <f t="shared" si="3"/>
        <v>레플</v>
      </c>
      <c r="F13" s="2">
        <v>3.5999999999999997E-2</v>
      </c>
      <c r="G13" s="2">
        <v>0.13830000000000001</v>
      </c>
    </row>
    <row r="14" spans="1:13" x14ac:dyDescent="0.3">
      <c r="A14" s="6">
        <v>9</v>
      </c>
      <c r="B14" s="7">
        <f t="shared" si="0"/>
        <v>2354516.7343771919</v>
      </c>
      <c r="C14" s="7">
        <f t="shared" si="2"/>
        <v>2453671.0645307819</v>
      </c>
      <c r="D14" s="14">
        <f t="shared" si="1"/>
        <v>-99154.330153590068</v>
      </c>
      <c r="E14" s="6" t="str">
        <f t="shared" si="3"/>
        <v>레플</v>
      </c>
      <c r="F14" s="2">
        <v>3.7999999999999999E-2</v>
      </c>
      <c r="G14" s="2">
        <v>0.14599999999999999</v>
      </c>
    </row>
    <row r="15" spans="1:13" x14ac:dyDescent="0.3">
      <c r="A15" s="6">
        <v>10</v>
      </c>
      <c r="B15" s="7">
        <f t="shared" si="0"/>
        <v>2680617.9151530061</v>
      </c>
      <c r="C15" s="7">
        <f t="shared" si="2"/>
        <v>2661697.7352814195</v>
      </c>
      <c r="D15" s="14">
        <f t="shared" si="1"/>
        <v>18920.179871586617</v>
      </c>
      <c r="E15" s="9" t="str">
        <f t="shared" si="3"/>
        <v>장녹</v>
      </c>
      <c r="F15" s="2">
        <v>0.04</v>
      </c>
      <c r="G15" s="2">
        <v>0.1537</v>
      </c>
    </row>
    <row r="16" spans="1:13" x14ac:dyDescent="0.3">
      <c r="A16" s="6">
        <v>11</v>
      </c>
      <c r="B16" s="7">
        <f t="shared" si="0"/>
        <v>3026076.9949510479</v>
      </c>
      <c r="C16" s="7">
        <f t="shared" si="2"/>
        <v>2889294.1069277162</v>
      </c>
      <c r="D16" s="14">
        <f t="shared" si="1"/>
        <v>136782.88802333176</v>
      </c>
      <c r="E16" s="9" t="str">
        <f t="shared" si="3"/>
        <v>장녹</v>
      </c>
      <c r="F16" s="2">
        <v>4.2000000000000003E-2</v>
      </c>
      <c r="G16" s="2">
        <v>0.16139999999999999</v>
      </c>
    </row>
    <row r="17" spans="1:7" x14ac:dyDescent="0.3">
      <c r="A17" s="6">
        <v>12</v>
      </c>
      <c r="B17" s="7">
        <f t="shared" si="0"/>
        <v>3393185.0677985889</v>
      </c>
      <c r="C17" s="7">
        <f t="shared" si="2"/>
        <v>3139012.5695283283</v>
      </c>
      <c r="D17" s="14">
        <f t="shared" si="1"/>
        <v>254172.49827026064</v>
      </c>
      <c r="E17" s="9" t="str">
        <f t="shared" si="3"/>
        <v>장녹</v>
      </c>
      <c r="F17" s="2">
        <v>4.3999999999999997E-2</v>
      </c>
      <c r="G17" s="2">
        <v>0.1691</v>
      </c>
    </row>
    <row r="18" spans="1:7" x14ac:dyDescent="0.3">
      <c r="A18" s="6">
        <v>13</v>
      </c>
      <c r="B18" s="7">
        <f t="shared" si="0"/>
        <v>3784474.5479064737</v>
      </c>
      <c r="C18" s="7">
        <f t="shared" si="2"/>
        <v>3413692.4437587215</v>
      </c>
      <c r="D18" s="14">
        <f t="shared" si="1"/>
        <v>370782.10414775228</v>
      </c>
      <c r="E18" s="9" t="str">
        <f t="shared" si="3"/>
        <v>장녹</v>
      </c>
      <c r="F18" s="2">
        <v>4.5999999999999999E-2</v>
      </c>
      <c r="G18" s="2">
        <v>0.17680000000000001</v>
      </c>
    </row>
    <row r="19" spans="1:7" x14ac:dyDescent="0.3">
      <c r="A19" s="6">
        <v>14</v>
      </c>
      <c r="B19" s="7">
        <f t="shared" si="0"/>
        <v>4202752.041830685</v>
      </c>
      <c r="C19" s="7">
        <f t="shared" si="2"/>
        <v>3716500.1132256715</v>
      </c>
      <c r="D19" s="14">
        <f t="shared" si="1"/>
        <v>486251.92860501353</v>
      </c>
      <c r="E19" s="9" t="str">
        <f t="shared" si="3"/>
        <v>장녹</v>
      </c>
      <c r="F19" s="2">
        <v>4.8000000000000001E-2</v>
      </c>
      <c r="G19" s="2">
        <v>0.1845</v>
      </c>
    </row>
    <row r="20" spans="1:7" x14ac:dyDescent="0.3">
      <c r="A20" s="6">
        <v>15</v>
      </c>
      <c r="B20" s="7">
        <f t="shared" si="0"/>
        <v>4651135.7582255099</v>
      </c>
      <c r="C20" s="7">
        <f t="shared" si="2"/>
        <v>4050974.9281484997</v>
      </c>
      <c r="D20" s="14">
        <f t="shared" si="1"/>
        <v>600160.83007701021</v>
      </c>
      <c r="E20" s="9" t="str">
        <f t="shared" si="3"/>
        <v>장녹</v>
      </c>
      <c r="F20" s="2">
        <v>0.05</v>
      </c>
      <c r="G20" s="2">
        <v>0.19220000000000001</v>
      </c>
    </row>
    <row r="21" spans="1:7" x14ac:dyDescent="0.3">
      <c r="A21" s="6">
        <v>16</v>
      </c>
      <c r="B21" s="7">
        <f t="shared" si="0"/>
        <v>5133098.1665531686</v>
      </c>
      <c r="C21" s="7">
        <f t="shared" si="2"/>
        <v>4421081.812325648</v>
      </c>
      <c r="D21" s="14">
        <f t="shared" si="1"/>
        <v>712016.35422752053</v>
      </c>
      <c r="E21" s="9" t="str">
        <f t="shared" si="3"/>
        <v>장녹</v>
      </c>
      <c r="F21" s="2">
        <v>5.1999999999999998E-2</v>
      </c>
      <c r="G21" s="2">
        <v>0.19989999999999999</v>
      </c>
    </row>
    <row r="22" spans="1:7" x14ac:dyDescent="0.3">
      <c r="A22" s="6">
        <v>17</v>
      </c>
      <c r="B22" s="7">
        <f t="shared" si="0"/>
        <v>5652514.7326510223</v>
      </c>
      <c r="C22" s="7">
        <f t="shared" si="2"/>
        <v>4831271.6638021888</v>
      </c>
      <c r="D22" s="14">
        <f t="shared" si="1"/>
        <v>821243.06884883344</v>
      </c>
      <c r="E22" s="9" t="str">
        <f t="shared" si="3"/>
        <v>장녹</v>
      </c>
      <c r="F22" s="2">
        <v>5.3999999999999999E-2</v>
      </c>
      <c r="G22" s="2">
        <v>0.20760000000000001</v>
      </c>
    </row>
    <row r="23" spans="1:7" x14ac:dyDescent="0.3">
      <c r="A23" s="6">
        <v>18</v>
      </c>
      <c r="B23" s="7">
        <f t="shared" si="0"/>
        <v>6213719.6962484382</v>
      </c>
      <c r="C23" s="7">
        <f t="shared" si="2"/>
        <v>5286550.8272165265</v>
      </c>
      <c r="D23" s="14">
        <f t="shared" si="1"/>
        <v>927168.86903191172</v>
      </c>
      <c r="E23" s="9" t="str">
        <f t="shared" si="3"/>
        <v>장녹</v>
      </c>
      <c r="F23" s="2">
        <v>5.6000000000000001E-2</v>
      </c>
      <c r="G23" s="2">
        <v>0.21529999999999999</v>
      </c>
    </row>
    <row r="24" spans="1:7" x14ac:dyDescent="0.3">
      <c r="A24" s="6">
        <v>19</v>
      </c>
      <c r="B24" s="7">
        <f t="shared" si="0"/>
        <v>6821570.0172123294</v>
      </c>
      <c r="C24" s="7">
        <f t="shared" si="2"/>
        <v>5792561.1380492039</v>
      </c>
      <c r="D24" s="14">
        <f t="shared" si="1"/>
        <v>1029008.8791631255</v>
      </c>
      <c r="E24" s="9" t="str">
        <f t="shared" si="3"/>
        <v>장녹</v>
      </c>
      <c r="F24" s="2">
        <v>5.8000000000000003E-2</v>
      </c>
      <c r="G24" s="2">
        <v>0.223</v>
      </c>
    </row>
    <row r="25" spans="1:7" x14ac:dyDescent="0.3">
      <c r="A25" s="6">
        <v>20</v>
      </c>
      <c r="B25" s="7">
        <f t="shared" si="0"/>
        <v>7481518.8080810299</v>
      </c>
      <c r="C25" s="7">
        <f t="shared" si="2"/>
        <v>6355672.3026893269</v>
      </c>
      <c r="D25" s="14">
        <f t="shared" si="1"/>
        <v>1125846.505391703</v>
      </c>
      <c r="E25" s="9" t="str">
        <f t="shared" si="3"/>
        <v>장녹</v>
      </c>
      <c r="F25" s="2">
        <v>0.06</v>
      </c>
      <c r="G25" s="2">
        <v>0.23069999999999999</v>
      </c>
    </row>
    <row r="26" spans="1:7" x14ac:dyDescent="0.3">
      <c r="A26" s="6">
        <v>21</v>
      </c>
      <c r="B26" s="7">
        <f t="shared" si="0"/>
        <v>8199699.7958308831</v>
      </c>
      <c r="C26" s="7">
        <f t="shared" si="2"/>
        <v>6983088.6915361779</v>
      </c>
      <c r="D26" s="14">
        <f t="shared" si="1"/>
        <v>1216611.1042947052</v>
      </c>
      <c r="E26" s="9" t="str">
        <f t="shared" si="3"/>
        <v>장녹</v>
      </c>
      <c r="F26" s="2">
        <v>6.2E-2</v>
      </c>
      <c r="G26" s="2">
        <v>0.2384</v>
      </c>
    </row>
    <row r="27" spans="1:7" x14ac:dyDescent="0.3">
      <c r="A27" s="6">
        <v>22</v>
      </c>
      <c r="B27" s="7">
        <f t="shared" si="0"/>
        <v>8983024.6224209853</v>
      </c>
      <c r="C27" s="7">
        <f t="shared" si="2"/>
        <v>7682972.995125263</v>
      </c>
      <c r="D27" s="14">
        <f t="shared" si="1"/>
        <v>1300051.6272957223</v>
      </c>
      <c r="E27" s="9" t="str">
        <f t="shared" si="3"/>
        <v>장녹</v>
      </c>
      <c r="F27" s="2">
        <v>6.4000000000000001E-2</v>
      </c>
      <c r="G27" s="2">
        <v>0.24610000000000001</v>
      </c>
    </row>
    <row r="28" spans="1:7" x14ac:dyDescent="0.3">
      <c r="A28" s="6">
        <v>23</v>
      </c>
      <c r="B28" s="7">
        <f t="shared" si="0"/>
        <v>9839295.109424131</v>
      </c>
      <c r="C28" s="7">
        <f t="shared" si="2"/>
        <v>8464589.6374379713</v>
      </c>
      <c r="D28" s="14">
        <f t="shared" si="1"/>
        <v>1374705.4719861597</v>
      </c>
      <c r="E28" s="9" t="str">
        <f t="shared" si="3"/>
        <v>장녹</v>
      </c>
      <c r="F28" s="2">
        <v>6.6000000000000003E-2</v>
      </c>
      <c r="G28" s="2">
        <v>0.25380000000000003</v>
      </c>
    </row>
    <row r="29" spans="1:7" x14ac:dyDescent="0.3">
      <c r="A29" s="6">
        <v>24</v>
      </c>
      <c r="B29" s="7">
        <f t="shared" si="0"/>
        <v>10777332.986535473</v>
      </c>
      <c r="C29" s="7">
        <f t="shared" si="2"/>
        <v>9338471.3705762643</v>
      </c>
      <c r="D29" s="14">
        <f t="shared" si="1"/>
        <v>1438861.6159592085</v>
      </c>
      <c r="E29" s="9" t="str">
        <f t="shared" si="3"/>
        <v>장녹</v>
      </c>
      <c r="F29" s="2">
        <v>6.8000000000000005E-2</v>
      </c>
      <c r="G29" s="2">
        <v>0.26150000000000001</v>
      </c>
    </row>
    <row r="30" spans="1:7" x14ac:dyDescent="0.3">
      <c r="A30" s="6">
        <v>25</v>
      </c>
      <c r="B30" s="7">
        <f t="shared" si="0"/>
        <v>11807130.028471539</v>
      </c>
      <c r="C30" s="7">
        <f t="shared" si="2"/>
        <v>10316613.108397646</v>
      </c>
      <c r="D30" s="14">
        <f t="shared" si="1"/>
        <v>1490516.9200738929</v>
      </c>
      <c r="E30" s="9" t="str">
        <f t="shared" si="3"/>
        <v>장녹</v>
      </c>
      <c r="F30" s="2">
        <v>7.0000000000000007E-2</v>
      </c>
      <c r="G30" s="2">
        <v>0.26919999999999999</v>
      </c>
    </row>
    <row r="31" spans="1:7" x14ac:dyDescent="0.3">
      <c r="A31" s="6">
        <v>26</v>
      </c>
      <c r="B31" s="7">
        <f t="shared" si="0"/>
        <v>12940022.073625311</v>
      </c>
      <c r="C31" s="7">
        <f t="shared" si="2"/>
        <v>11412697.814827301</v>
      </c>
      <c r="D31" s="14">
        <f t="shared" si="1"/>
        <v>1527324.2587980106</v>
      </c>
      <c r="E31" s="9" t="str">
        <f t="shared" si="3"/>
        <v>장녹</v>
      </c>
      <c r="F31" s="2">
        <v>7.1999999999999995E-2</v>
      </c>
      <c r="G31" s="2">
        <v>0.27689999999999998</v>
      </c>
    </row>
    <row r="32" spans="1:7" x14ac:dyDescent="0.3">
      <c r="A32" s="6">
        <v>27</v>
      </c>
      <c r="B32" s="7">
        <f t="shared" si="0"/>
        <v>14188891.027613482</v>
      </c>
      <c r="C32" s="7">
        <f t="shared" si="2"/>
        <v>12642360.171341196</v>
      </c>
      <c r="D32" s="14">
        <f t="shared" si="1"/>
        <v>1546530.8562722858</v>
      </c>
      <c r="E32" s="9" t="str">
        <f t="shared" si="3"/>
        <v>장녹</v>
      </c>
      <c r="F32" s="2">
        <v>7.3999999999999996E-2</v>
      </c>
      <c r="G32" s="2">
        <v>0.28460000000000002</v>
      </c>
    </row>
    <row r="33" spans="1:7" x14ac:dyDescent="0.3">
      <c r="A33" s="6">
        <v>28</v>
      </c>
      <c r="B33" s="7">
        <f t="shared" si="0"/>
        <v>15568399.705846092</v>
      </c>
      <c r="C33" s="7">
        <f t="shared" si="2"/>
        <v>14023494.83917835</v>
      </c>
      <c r="D33" s="14">
        <f t="shared" si="1"/>
        <v>1544904.8666677419</v>
      </c>
      <c r="E33" s="9" t="str">
        <f t="shared" si="3"/>
        <v>장녹</v>
      </c>
      <c r="F33" s="2">
        <v>7.5999999999999998E-2</v>
      </c>
      <c r="G33" s="2">
        <v>0.2923</v>
      </c>
    </row>
    <row r="34" spans="1:7" x14ac:dyDescent="0.3">
      <c r="A34" s="6">
        <v>29</v>
      </c>
      <c r="B34" s="7">
        <f t="shared" si="0"/>
        <v>17095265.266067199</v>
      </c>
      <c r="C34" s="7">
        <f t="shared" si="2"/>
        <v>15576617.443818711</v>
      </c>
      <c r="D34" s="14">
        <f t="shared" si="1"/>
        <v>1518647.8222484887</v>
      </c>
      <c r="E34" s="9" t="str">
        <f t="shared" si="3"/>
        <v>장녹</v>
      </c>
      <c r="F34" s="2">
        <v>7.8E-2</v>
      </c>
      <c r="G34" s="2">
        <v>0.3</v>
      </c>
    </row>
    <row r="35" spans="1:7" x14ac:dyDescent="0.3">
      <c r="A35" s="6">
        <v>30</v>
      </c>
      <c r="B35" s="7">
        <f t="shared" si="0"/>
        <v>18788578.054302819</v>
      </c>
      <c r="C35" s="7">
        <f t="shared" si="2"/>
        <v>17325287.989395417</v>
      </c>
      <c r="D35" s="14">
        <f t="shared" si="1"/>
        <v>1463290.0649074018</v>
      </c>
      <c r="E35" s="9" t="str">
        <f t="shared" si="3"/>
        <v>장녹</v>
      </c>
      <c r="F35" s="2">
        <v>8.0000000000000099E-2</v>
      </c>
      <c r="G35" s="2">
        <v>0.30769999999999997</v>
      </c>
    </row>
    <row r="36" spans="1:7" x14ac:dyDescent="0.3">
      <c r="A36" s="6">
        <v>31</v>
      </c>
      <c r="B36" s="7">
        <f t="shared" si="0"/>
        <v>20670173.972068284</v>
      </c>
      <c r="C36" s="7">
        <f t="shared" si="2"/>
        <v>19296608.316866037</v>
      </c>
      <c r="D36" s="14">
        <f t="shared" si="1"/>
        <v>1373565.6552022472</v>
      </c>
      <c r="E36" s="9" t="str">
        <f t="shared" si="3"/>
        <v>장녹</v>
      </c>
      <c r="F36" s="2">
        <v>8.2000000000000101E-2</v>
      </c>
      <c r="G36" s="2">
        <v>0.31540000000000001</v>
      </c>
    </row>
    <row r="37" spans="1:7" x14ac:dyDescent="0.3">
      <c r="A37" s="6">
        <v>32</v>
      </c>
      <c r="B37" s="7">
        <f t="shared" si="0"/>
        <v>22765070.013146281</v>
      </c>
      <c r="C37" s="7">
        <f t="shared" si="2"/>
        <v>21521807.522953145</v>
      </c>
      <c r="D37" s="14">
        <f t="shared" si="1"/>
        <v>1243262.490193136</v>
      </c>
      <c r="E37" s="9" t="str">
        <f t="shared" si="3"/>
        <v>장녹</v>
      </c>
      <c r="F37" s="2">
        <v>8.4000000000000102E-2</v>
      </c>
      <c r="G37" s="2">
        <v>0.3231</v>
      </c>
    </row>
    <row r="38" spans="1:7" x14ac:dyDescent="0.3">
      <c r="A38" s="6">
        <v>33</v>
      </c>
      <c r="B38" s="7">
        <f t="shared" ref="B38:B65" si="4">(B37+$E$2+$B$2)/(1-F37)+$A$2/2-$B$2</f>
        <v>25101974.468500309</v>
      </c>
      <c r="C38" s="7">
        <f t="shared" si="2"/>
        <v>24036932.044349007</v>
      </c>
      <c r="D38" s="14">
        <f t="shared" si="1"/>
        <v>1065042.4241513014</v>
      </c>
      <c r="E38" s="9" t="str">
        <f t="shared" si="3"/>
        <v>장녹</v>
      </c>
      <c r="F38" s="2">
        <v>8.6000000000000104E-2</v>
      </c>
      <c r="G38" s="2">
        <v>0.33079999999999998</v>
      </c>
    </row>
    <row r="39" spans="1:7" x14ac:dyDescent="0.3">
      <c r="A39" s="6">
        <v>34</v>
      </c>
      <c r="B39" s="7">
        <f t="shared" si="4"/>
        <v>27713885.523523316</v>
      </c>
      <c r="C39" s="7">
        <f t="shared" si="2"/>
        <v>26883660.49089729</v>
      </c>
      <c r="D39" s="14">
        <f t="shared" si="1"/>
        <v>830225.03262602538</v>
      </c>
      <c r="E39" s="9" t="str">
        <f t="shared" si="3"/>
        <v>장녹</v>
      </c>
      <c r="F39" s="2">
        <v>8.8000000000000106E-2</v>
      </c>
      <c r="G39" s="2">
        <v>0.33850000000000002</v>
      </c>
    </row>
    <row r="40" spans="1:7" x14ac:dyDescent="0.3">
      <c r="A40" s="6">
        <v>35</v>
      </c>
      <c r="B40" s="7">
        <f t="shared" si="4"/>
        <v>30638794.652986094</v>
      </c>
      <c r="C40" s="7">
        <f t="shared" ref="C40:C65" si="5">(B37+$C$2-$F$2*G37)/(1-G37)+$D$2</f>
        <v>30110267.414900694</v>
      </c>
      <c r="D40" s="14">
        <f t="shared" si="1"/>
        <v>528527.23808540031</v>
      </c>
      <c r="E40" s="9" t="str">
        <f t="shared" ref="E40:E65" si="6">IF(B40&gt;C40,"장녹","레플")</f>
        <v>장녹</v>
      </c>
      <c r="F40" s="2">
        <v>9.0000000000000094E-2</v>
      </c>
      <c r="G40" s="2">
        <v>0.34620000000000001</v>
      </c>
    </row>
    <row r="41" spans="1:7" x14ac:dyDescent="0.3">
      <c r="A41" s="6">
        <v>36</v>
      </c>
      <c r="B41" s="7">
        <f t="shared" si="4"/>
        <v>33920514.453830875</v>
      </c>
      <c r="C41" s="7">
        <f t="shared" si="5"/>
        <v>33772765.195009425</v>
      </c>
      <c r="D41" s="14">
        <f t="shared" si="1"/>
        <v>147749.25882145017</v>
      </c>
      <c r="E41" s="9" t="str">
        <f t="shared" si="6"/>
        <v>장녹</v>
      </c>
      <c r="F41" s="2">
        <v>9.2000000000000096E-2</v>
      </c>
      <c r="G41" s="2">
        <v>0.35389999999999999</v>
      </c>
    </row>
    <row r="42" spans="1:7" x14ac:dyDescent="0.3">
      <c r="A42" s="6">
        <v>37</v>
      </c>
      <c r="B42" s="7">
        <f t="shared" si="4"/>
        <v>37609654.464571454</v>
      </c>
      <c r="C42" s="7">
        <f t="shared" si="5"/>
        <v>37936259.294819832</v>
      </c>
      <c r="D42" s="14">
        <f t="shared" si="1"/>
        <v>-326604.83024837822</v>
      </c>
      <c r="E42" s="6" t="str">
        <f t="shared" si="6"/>
        <v>레플</v>
      </c>
      <c r="F42" s="2">
        <v>9.4E-2</v>
      </c>
      <c r="G42" s="2">
        <v>0.36159999999999998</v>
      </c>
    </row>
    <row r="43" spans="1:7" x14ac:dyDescent="0.3">
      <c r="A43" s="6">
        <v>38</v>
      </c>
      <c r="B43" s="7">
        <f t="shared" si="4"/>
        <v>41764773.250078864</v>
      </c>
      <c r="C43" s="7">
        <f t="shared" si="5"/>
        <v>42676559.579360805</v>
      </c>
      <c r="D43" s="14">
        <f t="shared" si="1"/>
        <v>-911786.32928194106</v>
      </c>
      <c r="E43" s="6" t="str">
        <f t="shared" si="6"/>
        <v>레플</v>
      </c>
      <c r="F43" s="2">
        <v>9.6000000000000002E-2</v>
      </c>
      <c r="G43" s="2">
        <v>0.36930000000000002</v>
      </c>
    </row>
    <row r="44" spans="1:7" x14ac:dyDescent="0.3">
      <c r="A44" s="6">
        <v>39</v>
      </c>
      <c r="B44" s="7">
        <f t="shared" si="4"/>
        <v>46453740.763361573</v>
      </c>
      <c r="C44" s="7">
        <f t="shared" si="5"/>
        <v>48082099.448739938</v>
      </c>
      <c r="D44" s="14">
        <f t="shared" si="1"/>
        <v>-1628358.6853783652</v>
      </c>
      <c r="E44" s="6" t="str">
        <f t="shared" si="6"/>
        <v>레플</v>
      </c>
      <c r="F44" s="2">
        <v>9.8000000000000004E-2</v>
      </c>
      <c r="G44" s="2">
        <v>0.377</v>
      </c>
    </row>
    <row r="45" spans="1:7" x14ac:dyDescent="0.3">
      <c r="A45" s="6">
        <v>40</v>
      </c>
      <c r="B45" s="7">
        <f t="shared" si="4"/>
        <v>51755351.954946309</v>
      </c>
      <c r="C45" s="7">
        <f t="shared" si="5"/>
        <v>54256225.665055528</v>
      </c>
      <c r="D45" s="14">
        <f t="shared" si="1"/>
        <v>-2500873.710109219</v>
      </c>
      <c r="E45" s="6" t="str">
        <f t="shared" si="6"/>
        <v>레플</v>
      </c>
      <c r="F45" s="2">
        <v>0.1</v>
      </c>
      <c r="G45" s="2">
        <v>0.38469999999999999</v>
      </c>
    </row>
    <row r="46" spans="1:7" x14ac:dyDescent="0.3">
      <c r="A46" s="6">
        <v>41</v>
      </c>
      <c r="B46" s="7">
        <f t="shared" si="4"/>
        <v>57761241.061051451</v>
      </c>
      <c r="C46" s="7">
        <f t="shared" si="5"/>
        <v>61319935.389375076</v>
      </c>
      <c r="D46" s="14">
        <f t="shared" si="1"/>
        <v>-3558694.328323625</v>
      </c>
      <c r="E46" s="6" t="str">
        <f t="shared" si="6"/>
        <v>레플</v>
      </c>
      <c r="F46" s="2">
        <v>0.10199999999999999</v>
      </c>
      <c r="G46" s="2">
        <v>0.39240000000000003</v>
      </c>
    </row>
    <row r="47" spans="1:7" x14ac:dyDescent="0.3">
      <c r="A47" s="6">
        <v>42</v>
      </c>
      <c r="B47" s="7">
        <f t="shared" si="4"/>
        <v>64578156.304066204</v>
      </c>
      <c r="C47" s="7">
        <f t="shared" si="5"/>
        <v>69415153.713260949</v>
      </c>
      <c r="D47" s="14">
        <f t="shared" si="1"/>
        <v>-4836997.4091947451</v>
      </c>
      <c r="E47" s="6" t="str">
        <f t="shared" si="6"/>
        <v>레플</v>
      </c>
      <c r="F47" s="2">
        <v>0.104</v>
      </c>
      <c r="G47" s="2">
        <v>0.40010000000000001</v>
      </c>
    </row>
    <row r="48" spans="1:7" x14ac:dyDescent="0.3">
      <c r="A48" s="6">
        <v>43</v>
      </c>
      <c r="B48" s="7">
        <f t="shared" si="4"/>
        <v>72330667.303645313</v>
      </c>
      <c r="C48" s="7">
        <f t="shared" si="5"/>
        <v>78708665.618310273</v>
      </c>
      <c r="D48" s="14">
        <f t="shared" si="1"/>
        <v>-6377998.3146649599</v>
      </c>
      <c r="E48" s="6" t="str">
        <f t="shared" si="6"/>
        <v>레플</v>
      </c>
      <c r="F48" s="2">
        <v>0.106</v>
      </c>
      <c r="G48" s="2">
        <v>0.4078</v>
      </c>
    </row>
    <row r="49" spans="1:7" x14ac:dyDescent="0.3">
      <c r="A49" s="6">
        <v>44</v>
      </c>
      <c r="B49" s="7">
        <f t="shared" si="4"/>
        <v>81164392.845240846</v>
      </c>
      <c r="C49" s="7">
        <f t="shared" si="5"/>
        <v>89396841.77263242</v>
      </c>
      <c r="D49" s="14">
        <f t="shared" si="1"/>
        <v>-8232448.9273915738</v>
      </c>
      <c r="E49" s="6" t="str">
        <f t="shared" si="6"/>
        <v>레플</v>
      </c>
      <c r="F49" s="2">
        <v>0.108</v>
      </c>
      <c r="G49" s="2">
        <v>0.41549999999999998</v>
      </c>
    </row>
    <row r="50" spans="1:7" x14ac:dyDescent="0.3">
      <c r="A50" s="6">
        <v>45</v>
      </c>
      <c r="B50" s="7">
        <f t="shared" si="4"/>
        <v>91249855.431884348</v>
      </c>
      <c r="C50" s="7">
        <f t="shared" si="5"/>
        <v>101711329.06162061</v>
      </c>
      <c r="D50" s="14">
        <f t="shared" si="1"/>
        <v>-10461473.62973626</v>
      </c>
      <c r="E50" s="6" t="str">
        <f t="shared" si="6"/>
        <v>레플</v>
      </c>
      <c r="F50" s="2">
        <v>0.11</v>
      </c>
      <c r="G50" s="2">
        <v>0.42320000000000002</v>
      </c>
    </row>
    <row r="51" spans="1:7" x14ac:dyDescent="0.3">
      <c r="A51" s="6">
        <v>46</v>
      </c>
      <c r="B51" s="7">
        <f t="shared" si="4"/>
        <v>102787092.05829702</v>
      </c>
      <c r="C51" s="7">
        <f t="shared" si="5"/>
        <v>115925915.74408191</v>
      </c>
      <c r="D51" s="14">
        <f t="shared" si="1"/>
        <v>-13138823.685784891</v>
      </c>
      <c r="E51" s="6" t="str">
        <f t="shared" si="6"/>
        <v>레플</v>
      </c>
      <c r="F51" s="2">
        <v>0.112</v>
      </c>
      <c r="G51" s="2">
        <v>0.43090000000000001</v>
      </c>
    </row>
    <row r="52" spans="1:7" x14ac:dyDescent="0.3">
      <c r="A52" s="6">
        <v>47</v>
      </c>
      <c r="B52" s="7">
        <f t="shared" si="4"/>
        <v>116011178.89447863</v>
      </c>
      <c r="C52" s="7">
        <f t="shared" si="5"/>
        <v>132364829.50426149</v>
      </c>
      <c r="D52" s="14">
        <f t="shared" si="1"/>
        <v>-16353650.60978286</v>
      </c>
      <c r="E52" s="6" t="str">
        <f t="shared" si="6"/>
        <v>레플</v>
      </c>
      <c r="F52" s="2">
        <v>0.114</v>
      </c>
      <c r="G52" s="2">
        <v>0.43859999999999999</v>
      </c>
    </row>
    <row r="53" spans="1:7" x14ac:dyDescent="0.3">
      <c r="A53" s="6">
        <v>48</v>
      </c>
      <c r="B53" s="7">
        <f t="shared" si="4"/>
        <v>131198862.29625128</v>
      </c>
      <c r="C53" s="7">
        <f t="shared" si="5"/>
        <v>151412786.80978563</v>
      </c>
      <c r="D53" s="14">
        <f t="shared" si="1"/>
        <v>-20213924.513534352</v>
      </c>
      <c r="E53" s="6" t="str">
        <f t="shared" si="6"/>
        <v>레플</v>
      </c>
      <c r="F53" s="2">
        <v>0.11600000000000001</v>
      </c>
      <c r="G53" s="2">
        <v>0.44629999999999997</v>
      </c>
    </row>
    <row r="54" spans="1:7" x14ac:dyDescent="0.3">
      <c r="A54" s="6">
        <v>49</v>
      </c>
      <c r="B54" s="7">
        <f t="shared" si="4"/>
        <v>148676531.33060101</v>
      </c>
      <c r="C54" s="7">
        <f t="shared" si="5"/>
        <v>173527186.88859081</v>
      </c>
      <c r="D54" s="14">
        <f t="shared" si="1"/>
        <v>-24850655.557989806</v>
      </c>
      <c r="E54" s="6" t="str">
        <f t="shared" si="6"/>
        <v>레플</v>
      </c>
      <c r="F54" s="2">
        <v>0.11799999999999999</v>
      </c>
      <c r="G54" s="2">
        <v>0.45400000000000001</v>
      </c>
    </row>
    <row r="55" spans="1:7" x14ac:dyDescent="0.3">
      <c r="A55" s="6">
        <v>50</v>
      </c>
      <c r="B55" s="7">
        <f t="shared" si="4"/>
        <v>168829819.76258618</v>
      </c>
      <c r="C55" s="7">
        <f t="shared" si="5"/>
        <v>199252937.11164701</v>
      </c>
      <c r="D55" s="14">
        <f t="shared" si="1"/>
        <v>-30423117.349060833</v>
      </c>
      <c r="E55" s="6" t="str">
        <f t="shared" si="6"/>
        <v>레플</v>
      </c>
      <c r="F55" s="2">
        <v>0.12</v>
      </c>
      <c r="G55" s="2">
        <v>0.4617</v>
      </c>
    </row>
    <row r="56" spans="1:7" x14ac:dyDescent="0.3">
      <c r="A56" s="6">
        <v>51</v>
      </c>
      <c r="B56" s="7">
        <f t="shared" si="4"/>
        <v>192115190.63930246</v>
      </c>
      <c r="C56" s="7">
        <f t="shared" si="5"/>
        <v>229240513.44816917</v>
      </c>
      <c r="D56" s="14">
        <f t="shared" si="1"/>
        <v>-37125322.808866709</v>
      </c>
      <c r="E56" s="6" t="str">
        <f t="shared" si="6"/>
        <v>레플</v>
      </c>
      <c r="F56" s="2">
        <v>0.122</v>
      </c>
      <c r="G56" s="2">
        <v>0.46939999999999998</v>
      </c>
    </row>
    <row r="57" spans="1:7" x14ac:dyDescent="0.3">
      <c r="A57" s="6">
        <v>52</v>
      </c>
      <c r="B57" s="7">
        <f t="shared" si="4"/>
        <v>219073937.28849939</v>
      </c>
      <c r="C57" s="7">
        <f t="shared" si="5"/>
        <v>264268006.10000181</v>
      </c>
      <c r="D57" s="14">
        <f t="shared" si="1"/>
        <v>-45194068.811502427</v>
      </c>
      <c r="E57" s="6" t="str">
        <f t="shared" si="6"/>
        <v>레플</v>
      </c>
      <c r="F57" s="2">
        <v>0.124</v>
      </c>
      <c r="G57" s="2">
        <v>0.47710000000000002</v>
      </c>
    </row>
    <row r="58" spans="1:7" x14ac:dyDescent="0.3">
      <c r="A58" s="6">
        <v>53</v>
      </c>
      <c r="B58" s="7">
        <f t="shared" si="4"/>
        <v>250349134.57591254</v>
      </c>
      <c r="C58" s="7">
        <f t="shared" si="5"/>
        <v>305268084.2700839</v>
      </c>
      <c r="D58" s="14">
        <f t="shared" si="1"/>
        <v>-54918949.694171369</v>
      </c>
      <c r="E58" s="6" t="str">
        <f t="shared" si="6"/>
        <v>레플</v>
      </c>
      <c r="F58" s="2">
        <v>0.126</v>
      </c>
      <c r="G58" s="2">
        <v>0.48480000000000001</v>
      </c>
    </row>
    <row r="59" spans="1:7" x14ac:dyDescent="0.3">
      <c r="A59" s="6">
        <v>54</v>
      </c>
      <c r="B59" s="7">
        <f t="shared" si="4"/>
        <v>286706198.48502576</v>
      </c>
      <c r="C59" s="7">
        <f t="shared" si="5"/>
        <v>353361045.30588478</v>
      </c>
      <c r="D59" s="14">
        <f t="shared" si="1"/>
        <v>-66654846.820859015</v>
      </c>
      <c r="E59" s="6" t="str">
        <f t="shared" si="6"/>
        <v>레플</v>
      </c>
      <c r="F59" s="2">
        <v>0.128</v>
      </c>
      <c r="G59" s="2">
        <v>0.49249999999999999</v>
      </c>
    </row>
    <row r="60" spans="1:7" x14ac:dyDescent="0.3">
      <c r="A60" s="6">
        <v>55</v>
      </c>
      <c r="B60" s="7">
        <f t="shared" si="4"/>
        <v>329057866.6112681</v>
      </c>
      <c r="C60" s="7">
        <f t="shared" si="5"/>
        <v>409895405.02677268</v>
      </c>
      <c r="D60" s="14">
        <f t="shared" si="1"/>
        <v>-80837538.415504575</v>
      </c>
      <c r="E60" s="6" t="str">
        <f t="shared" si="6"/>
        <v>레플</v>
      </c>
      <c r="F60" s="2">
        <v>0.13</v>
      </c>
      <c r="G60" s="2">
        <v>0.50019999999999998</v>
      </c>
    </row>
    <row r="61" spans="1:7" x14ac:dyDescent="0.3">
      <c r="A61" s="6">
        <v>56</v>
      </c>
      <c r="B61" s="7">
        <f t="shared" si="4"/>
        <v>378494604.72559553</v>
      </c>
      <c r="C61" s="7">
        <f t="shared" si="5"/>
        <v>476497854.37871224</v>
      </c>
      <c r="D61" s="14">
        <f t="shared" si="1"/>
        <v>-98003249.653116703</v>
      </c>
      <c r="E61" s="6" t="str">
        <f t="shared" si="6"/>
        <v>레플</v>
      </c>
      <c r="F61" s="2">
        <v>0.13200000000000001</v>
      </c>
      <c r="G61" s="2">
        <v>0.50790000000000002</v>
      </c>
    </row>
    <row r="62" spans="1:7" x14ac:dyDescent="0.3">
      <c r="A62" s="6">
        <v>57</v>
      </c>
      <c r="B62" s="7">
        <f t="shared" si="4"/>
        <v>436321684.93732202</v>
      </c>
      <c r="C62" s="7">
        <f t="shared" si="5"/>
        <v>555134873.86211967</v>
      </c>
      <c r="D62" s="14">
        <f t="shared" si="1"/>
        <v>-118813188.92479765</v>
      </c>
      <c r="E62" s="6" t="str">
        <f t="shared" si="6"/>
        <v>레플</v>
      </c>
      <c r="F62" s="2">
        <v>0.13400000000000001</v>
      </c>
      <c r="G62" s="2">
        <v>0.51559999999999995</v>
      </c>
    </row>
    <row r="63" spans="1:7" x14ac:dyDescent="0.3">
      <c r="A63" s="6">
        <v>58</v>
      </c>
      <c r="B63" s="7">
        <f t="shared" si="4"/>
        <v>504104481.56734645</v>
      </c>
      <c r="C63" s="7">
        <f t="shared" si="5"/>
        <v>648188888.77804744</v>
      </c>
      <c r="D63" s="14">
        <f t="shared" si="1"/>
        <v>-144084407.21070099</v>
      </c>
      <c r="E63" s="6" t="str">
        <f t="shared" si="6"/>
        <v>레플</v>
      </c>
      <c r="F63" s="2">
        <v>0.13600000000000001</v>
      </c>
      <c r="G63" s="2">
        <v>0.52329999999999999</v>
      </c>
    </row>
    <row r="64" spans="1:7" x14ac:dyDescent="0.3">
      <c r="A64" s="6">
        <v>59</v>
      </c>
      <c r="B64" s="7">
        <f t="shared" si="4"/>
        <v>583723907.36961401</v>
      </c>
      <c r="C64" s="7">
        <f t="shared" si="5"/>
        <v>758552600.53971863</v>
      </c>
      <c r="D64" s="14">
        <f t="shared" si="1"/>
        <v>-174828693.17010462</v>
      </c>
      <c r="E64" s="6" t="str">
        <f t="shared" si="6"/>
        <v>레플</v>
      </c>
      <c r="F64" s="2">
        <v>0.13800000000000001</v>
      </c>
      <c r="G64" s="2">
        <v>0.53100000000000003</v>
      </c>
    </row>
    <row r="65" spans="1:7" x14ac:dyDescent="0.3">
      <c r="A65" s="6">
        <v>60</v>
      </c>
      <c r="B65" s="7">
        <f t="shared" si="4"/>
        <v>677444385.23157084</v>
      </c>
      <c r="C65" s="7">
        <f t="shared" si="5"/>
        <v>889746087.81445491</v>
      </c>
      <c r="D65" s="14">
        <f t="shared" si="1"/>
        <v>-212301702.58288407</v>
      </c>
      <c r="E65" s="6" t="str">
        <f t="shared" si="6"/>
        <v>레플</v>
      </c>
      <c r="F65" s="2">
        <v>0.14000000000000001</v>
      </c>
      <c r="G65" s="2">
        <v>0.53869999999999896</v>
      </c>
    </row>
    <row r="66" spans="1:7" x14ac:dyDescent="0.3">
      <c r="C66" s="3"/>
      <c r="D66" s="3"/>
    </row>
    <row r="67" spans="1:7" x14ac:dyDescent="0.3">
      <c r="C67" s="3"/>
      <c r="D67" s="3"/>
    </row>
    <row r="68" spans="1:7" x14ac:dyDescent="0.3">
      <c r="C68" s="3"/>
      <c r="D68" s="3"/>
    </row>
    <row r="69" spans="1:7" x14ac:dyDescent="0.3">
      <c r="C69" s="3"/>
      <c r="D69" s="3"/>
    </row>
    <row r="70" spans="1:7" x14ac:dyDescent="0.3">
      <c r="C70" s="3"/>
      <c r="D70" s="3"/>
    </row>
    <row r="71" spans="1:7" x14ac:dyDescent="0.3">
      <c r="C71" s="3"/>
      <c r="D71" s="3"/>
    </row>
    <row r="72" spans="1:7" x14ac:dyDescent="0.3">
      <c r="C72" s="3"/>
      <c r="D72" s="3"/>
    </row>
    <row r="73" spans="1:7" x14ac:dyDescent="0.3">
      <c r="C73" s="3"/>
      <c r="D73" s="3"/>
    </row>
    <row r="74" spans="1:7" x14ac:dyDescent="0.3">
      <c r="C74" s="3"/>
      <c r="D74" s="3"/>
    </row>
    <row r="75" spans="1:7" x14ac:dyDescent="0.3">
      <c r="C75" s="3"/>
      <c r="D75" s="3"/>
    </row>
    <row r="76" spans="1:7" x14ac:dyDescent="0.3">
      <c r="C76" s="3"/>
      <c r="D76" s="3"/>
    </row>
    <row r="77" spans="1:7" x14ac:dyDescent="0.3">
      <c r="C77" s="3"/>
      <c r="D77" s="3"/>
    </row>
    <row r="78" spans="1:7" x14ac:dyDescent="0.3">
      <c r="C78" s="3"/>
      <c r="D78" s="3"/>
    </row>
    <row r="79" spans="1:7" x14ac:dyDescent="0.3">
      <c r="C79" s="3"/>
      <c r="D79" s="3"/>
    </row>
    <row r="80" spans="1:7" x14ac:dyDescent="0.3">
      <c r="C80" s="3"/>
      <c r="D80" s="3"/>
    </row>
    <row r="81" spans="3:4" x14ac:dyDescent="0.3">
      <c r="C81" s="3"/>
      <c r="D81" s="3"/>
    </row>
    <row r="82" spans="3:4" x14ac:dyDescent="0.3">
      <c r="C82" s="3"/>
      <c r="D82" s="3"/>
    </row>
    <row r="83" spans="3:4" x14ac:dyDescent="0.3">
      <c r="C83" s="3"/>
      <c r="D83" s="3"/>
    </row>
    <row r="84" spans="3:4" x14ac:dyDescent="0.3">
      <c r="C84" s="3"/>
      <c r="D84" s="3"/>
    </row>
    <row r="85" spans="3:4" x14ac:dyDescent="0.3">
      <c r="C85" s="3"/>
      <c r="D85" s="3"/>
    </row>
    <row r="86" spans="3:4" x14ac:dyDescent="0.3">
      <c r="C86" s="3"/>
      <c r="D86" s="3"/>
    </row>
  </sheetData>
  <mergeCells count="2">
    <mergeCell ref="F1:G1"/>
    <mergeCell ref="F2:G2"/>
  </mergeCells>
  <phoneticPr fontId="2" type="noConversion"/>
  <conditionalFormatting sqref="E5:E65">
    <cfRule type="containsText" dxfId="9" priority="1" operator="containsText" text="장녹">
      <formula>NOT(ISERROR(SEARCH("장녹",E5)))</formula>
    </cfRule>
  </conditionalFormatting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tabSelected="1" zoomScaleNormal="100" workbookViewId="0">
      <selection activeCell="P26" sqref="P26"/>
    </sheetView>
  </sheetViews>
  <sheetFormatPr defaultRowHeight="16.5" x14ac:dyDescent="0.3"/>
  <cols>
    <col min="1" max="1" width="9.5" style="4" customWidth="1"/>
    <col min="2" max="12" width="10.625" customWidth="1"/>
    <col min="13" max="13" width="9.25" style="4" customWidth="1"/>
    <col min="14" max="14" width="8.25" customWidth="1"/>
    <col min="15" max="15" width="13.625" bestFit="1" customWidth="1"/>
    <col min="16" max="16" width="10.875" bestFit="1" customWidth="1"/>
    <col min="17" max="17" width="9.375" bestFit="1" customWidth="1"/>
  </cols>
  <sheetData>
    <row r="1" spans="1:20" ht="42" customHeight="1" x14ac:dyDescent="0.3">
      <c r="A1" s="15" t="s">
        <v>10</v>
      </c>
      <c r="B1" s="9" t="s">
        <v>1</v>
      </c>
      <c r="C1" s="9" t="s">
        <v>5</v>
      </c>
      <c r="D1" s="9" t="s">
        <v>6</v>
      </c>
      <c r="E1" s="10" t="s">
        <v>4</v>
      </c>
      <c r="F1" s="48" t="s">
        <v>7</v>
      </c>
      <c r="G1" s="48"/>
      <c r="H1" s="44"/>
      <c r="I1" s="45"/>
      <c r="J1" s="45"/>
      <c r="K1" s="45"/>
      <c r="L1" s="45"/>
    </row>
    <row r="2" spans="1:20" x14ac:dyDescent="0.3">
      <c r="A2" s="43">
        <v>21700</v>
      </c>
      <c r="B2" s="43">
        <v>100000</v>
      </c>
      <c r="C2" s="43">
        <v>2260000</v>
      </c>
      <c r="D2" s="43">
        <v>300000</v>
      </c>
      <c r="E2" s="43">
        <v>210000</v>
      </c>
      <c r="F2" s="50">
        <v>15000000</v>
      </c>
      <c r="G2" s="50"/>
      <c r="H2" s="46"/>
      <c r="I2" s="47"/>
      <c r="J2" s="47"/>
      <c r="K2" s="47"/>
      <c r="L2" s="47"/>
      <c r="R2" s="1"/>
      <c r="S2" s="1"/>
      <c r="T2" s="1"/>
    </row>
    <row r="3" spans="1:20" x14ac:dyDescent="0.3">
      <c r="B3" t="s">
        <v>16</v>
      </c>
      <c r="C3" t="s">
        <v>17</v>
      </c>
      <c r="E3" t="s">
        <v>18</v>
      </c>
      <c r="G3" t="s">
        <v>19</v>
      </c>
    </row>
    <row r="4" spans="1:20" ht="33" x14ac:dyDescent="0.3">
      <c r="A4" s="6" t="s">
        <v>0</v>
      </c>
      <c r="B4" s="16" t="s">
        <v>11</v>
      </c>
      <c r="C4" s="19" t="s">
        <v>12</v>
      </c>
      <c r="D4" s="18" t="s">
        <v>20</v>
      </c>
      <c r="E4" s="24" t="s">
        <v>15</v>
      </c>
      <c r="F4" s="20" t="s">
        <v>21</v>
      </c>
      <c r="G4" s="17" t="s">
        <v>14</v>
      </c>
      <c r="H4" s="21" t="s">
        <v>23</v>
      </c>
      <c r="I4" s="22" t="s">
        <v>22</v>
      </c>
      <c r="J4" s="23" t="s">
        <v>24</v>
      </c>
      <c r="K4" s="17" t="s">
        <v>25</v>
      </c>
      <c r="L4" s="17" t="s">
        <v>26</v>
      </c>
      <c r="M4" s="6" t="s">
        <v>3</v>
      </c>
      <c r="N4" s="6" t="s">
        <v>2</v>
      </c>
    </row>
    <row r="5" spans="1:20" x14ac:dyDescent="0.3">
      <c r="A5" s="6">
        <v>0</v>
      </c>
      <c r="B5" s="25">
        <v>0</v>
      </c>
      <c r="C5" s="26">
        <v>9.9999999999999992E+22</v>
      </c>
      <c r="D5" s="27">
        <v>9.9999999999999992E+22</v>
      </c>
      <c r="E5" s="28">
        <v>9.9999999999999992E+22</v>
      </c>
      <c r="F5" s="29">
        <v>9.9999999999999992E+22</v>
      </c>
      <c r="G5" s="30">
        <v>9.9999999999999992E+22</v>
      </c>
      <c r="H5" s="31">
        <v>9.9999999999999992E+22</v>
      </c>
      <c r="I5" s="32">
        <v>9.9999999999999992E+22</v>
      </c>
      <c r="J5" s="33">
        <v>9.9999999999999992E+22</v>
      </c>
      <c r="K5" s="30">
        <v>9.9999999999999992E+22</v>
      </c>
      <c r="L5" s="30">
        <v>9.9999999999999992E+22</v>
      </c>
      <c r="M5" s="2">
        <v>0.02</v>
      </c>
      <c r="N5" s="2">
        <v>7.6700000000000004E-2</v>
      </c>
    </row>
    <row r="6" spans="1:20" x14ac:dyDescent="0.3">
      <c r="A6" s="6">
        <v>1</v>
      </c>
      <c r="B6" s="34">
        <f t="shared" ref="B6:B37" si="0">(B5+$E$2+$B$2)/(1-M5)+$A$2/2-$B$2</f>
        <v>227176.53061224491</v>
      </c>
      <c r="C6" s="26">
        <v>9.9999999999999992E+22</v>
      </c>
      <c r="D6" s="27">
        <v>9.9999999999999992E+22</v>
      </c>
      <c r="E6" s="28">
        <v>9.9999999999999992E+22</v>
      </c>
      <c r="F6" s="29">
        <v>9.9999999999999992E+22</v>
      </c>
      <c r="G6" s="30">
        <v>9.9999999999999992E+22</v>
      </c>
      <c r="H6" s="31">
        <v>9.9999999999999992E+22</v>
      </c>
      <c r="I6" s="32">
        <v>9.9999999999999992E+22</v>
      </c>
      <c r="J6" s="33">
        <v>9.9999999999999992E+22</v>
      </c>
      <c r="K6" s="30">
        <v>9.9999999999999992E+22</v>
      </c>
      <c r="L6" s="30">
        <v>9.9999999999999992E+22</v>
      </c>
      <c r="M6" s="2">
        <v>2.1999999999999999E-2</v>
      </c>
      <c r="N6" s="2">
        <v>8.4400000000000003E-2</v>
      </c>
    </row>
    <row r="7" spans="1:20" x14ac:dyDescent="0.3">
      <c r="A7" s="6">
        <v>2</v>
      </c>
      <c r="B7" s="34">
        <f t="shared" si="0"/>
        <v>460110.25624973921</v>
      </c>
      <c r="C7" s="26">
        <v>9.9999999999999992E+22</v>
      </c>
      <c r="D7" s="27">
        <v>9.9999999999999992E+22</v>
      </c>
      <c r="E7" s="28">
        <v>9.9999999999999992E+22</v>
      </c>
      <c r="F7" s="29">
        <v>9.9999999999999992E+22</v>
      </c>
      <c r="G7" s="30">
        <v>9.9999999999999992E+22</v>
      </c>
      <c r="H7" s="31">
        <v>9.9999999999999992E+22</v>
      </c>
      <c r="I7" s="32">
        <v>9.9999999999999992E+22</v>
      </c>
      <c r="J7" s="33">
        <v>9.9999999999999992E+22</v>
      </c>
      <c r="K7" s="30">
        <v>9.9999999999999992E+22</v>
      </c>
      <c r="L7" s="30">
        <v>9.9999999999999992E+22</v>
      </c>
      <c r="M7" s="2">
        <v>2.4E-2</v>
      </c>
      <c r="N7" s="2">
        <v>9.2100000000000001E-2</v>
      </c>
    </row>
    <row r="8" spans="1:20" x14ac:dyDescent="0.3">
      <c r="A8" s="6">
        <v>3</v>
      </c>
      <c r="B8" s="34">
        <f t="shared" si="0"/>
        <v>699897.39369850326</v>
      </c>
      <c r="C8" s="35">
        <f>(B5+$C$2-$F$2*N5)/(1-N5)+$D$2</f>
        <v>1501667.9302501895</v>
      </c>
      <c r="D8" s="36">
        <f>C8+$C$2</f>
        <v>3761667.9302501893</v>
      </c>
      <c r="E8" s="28">
        <v>9.9999999999999992E+22</v>
      </c>
      <c r="F8" s="29">
        <v>9.9999999999999992E+22</v>
      </c>
      <c r="G8" s="30">
        <v>9.9999999999999992E+22</v>
      </c>
      <c r="H8" s="31">
        <v>9.9999999999999992E+22</v>
      </c>
      <c r="I8" s="32">
        <v>9.9999999999999992E+22</v>
      </c>
      <c r="J8" s="33">
        <v>9.9999999999999992E+22</v>
      </c>
      <c r="K8" s="30">
        <v>9.9999999999999992E+22</v>
      </c>
      <c r="L8" s="30">
        <v>9.9999999999999992E+22</v>
      </c>
      <c r="M8" s="2">
        <v>2.5999999999999999E-2</v>
      </c>
      <c r="N8" s="2">
        <v>9.98E-2</v>
      </c>
    </row>
    <row r="9" spans="1:20" x14ac:dyDescent="0.3">
      <c r="A9" s="6">
        <v>4</v>
      </c>
      <c r="B9" s="34">
        <f t="shared" si="0"/>
        <v>947705.64034753933</v>
      </c>
      <c r="C9" s="35">
        <f t="shared" ref="C9:C65" si="1">(B6+$C$2-$F$2*N6)/(1-N6)+$D$2</f>
        <v>1633744.5725341248</v>
      </c>
      <c r="D9" s="36">
        <f t="shared" ref="D9:D65" si="2">C9+$C$2</f>
        <v>3893744.5725341248</v>
      </c>
      <c r="E9" s="28">
        <v>9.9999999999999992E+22</v>
      </c>
      <c r="F9" s="29">
        <v>9.9999999999999992E+22</v>
      </c>
      <c r="G9" s="30">
        <v>9.9999999999999992E+22</v>
      </c>
      <c r="H9" s="31">
        <v>9.9999999999999992E+22</v>
      </c>
      <c r="I9" s="32">
        <v>9.9999999999999992E+22</v>
      </c>
      <c r="J9" s="33">
        <v>9.9999999999999992E+22</v>
      </c>
      <c r="K9" s="30">
        <v>9.9999999999999992E+22</v>
      </c>
      <c r="L9" s="30">
        <v>9.9999999999999992E+22</v>
      </c>
      <c r="M9" s="2">
        <v>2.8000000000000001E-2</v>
      </c>
      <c r="N9" s="2">
        <v>0.1075</v>
      </c>
    </row>
    <row r="10" spans="1:20" x14ac:dyDescent="0.3">
      <c r="A10" s="6">
        <v>5</v>
      </c>
      <c r="B10" s="34">
        <f t="shared" si="0"/>
        <v>1204785.8439789501</v>
      </c>
      <c r="C10" s="35">
        <f t="shared" si="1"/>
        <v>1774402.7494765273</v>
      </c>
      <c r="D10" s="36">
        <f t="shared" si="2"/>
        <v>4034402.7494765273</v>
      </c>
      <c r="E10" s="28">
        <v>9.9999999999999992E+22</v>
      </c>
      <c r="F10" s="29">
        <v>9.9999999999999992E+22</v>
      </c>
      <c r="G10" s="30">
        <v>9.9999999999999992E+22</v>
      </c>
      <c r="H10" s="31">
        <v>9.9999999999999992E+22</v>
      </c>
      <c r="I10" s="32">
        <v>9.9999999999999992E+22</v>
      </c>
      <c r="J10" s="33">
        <v>9.9999999999999992E+22</v>
      </c>
      <c r="K10" s="30">
        <v>9.9999999999999992E+22</v>
      </c>
      <c r="L10" s="30">
        <v>9.9999999999999992E+22</v>
      </c>
      <c r="M10" s="2">
        <v>0.03</v>
      </c>
      <c r="N10" s="2">
        <v>0.1152</v>
      </c>
    </row>
    <row r="11" spans="1:20" x14ac:dyDescent="0.3">
      <c r="A11" s="6">
        <v>6</v>
      </c>
      <c r="B11" s="34">
        <f t="shared" si="0"/>
        <v>1472484.8906999486</v>
      </c>
      <c r="C11" s="35">
        <f t="shared" si="1"/>
        <v>1925080.4195717655</v>
      </c>
      <c r="D11" s="36">
        <f t="shared" si="2"/>
        <v>4185080.4195717657</v>
      </c>
      <c r="E11" s="37">
        <f>(C8+$C$2-$F$2*N8)/(1-N8)+$D$2</f>
        <v>2815738.6472452669</v>
      </c>
      <c r="F11" s="38">
        <f>E11+$C$2*2</f>
        <v>7335738.6472452674</v>
      </c>
      <c r="G11" s="30">
        <v>9.9999999999999992E+22</v>
      </c>
      <c r="H11" s="31">
        <v>9.9999999999999992E+22</v>
      </c>
      <c r="I11" s="32">
        <v>9.9999999999999992E+22</v>
      </c>
      <c r="J11" s="33">
        <v>9.9999999999999992E+22</v>
      </c>
      <c r="K11" s="30">
        <v>9.9999999999999992E+22</v>
      </c>
      <c r="L11" s="30">
        <v>9.9999999999999992E+22</v>
      </c>
      <c r="M11" s="2">
        <v>3.2000000000000001E-2</v>
      </c>
      <c r="N11" s="2">
        <v>0.1229</v>
      </c>
    </row>
    <row r="12" spans="1:20" x14ac:dyDescent="0.3">
      <c r="A12" s="6">
        <v>7</v>
      </c>
      <c r="B12" s="34">
        <f t="shared" si="0"/>
        <v>1752260.011053666</v>
      </c>
      <c r="C12" s="35">
        <f t="shared" si="1"/>
        <v>2087345.2552913609</v>
      </c>
      <c r="D12" s="36">
        <f t="shared" si="2"/>
        <v>4347345.2552913614</v>
      </c>
      <c r="E12" s="37">
        <f t="shared" ref="E12:E65" si="3">(C9+$C$2-$F$2*N9)/(1-N9)+$D$2</f>
        <v>2856016.3277693274</v>
      </c>
      <c r="F12" s="38">
        <f t="shared" ref="F12:F65" si="4">E12+$C$2*2</f>
        <v>7376016.3277693279</v>
      </c>
      <c r="G12" s="30">
        <v>9.9999999999999992E+22</v>
      </c>
      <c r="H12" s="31">
        <v>9.9999999999999992E+22</v>
      </c>
      <c r="I12" s="32">
        <v>9.9999999999999992E+22</v>
      </c>
      <c r="J12" s="33">
        <v>9.9999999999999992E+22</v>
      </c>
      <c r="K12" s="30">
        <v>9.9999999999999992E+22</v>
      </c>
      <c r="L12" s="30">
        <v>9.9999999999999992E+22</v>
      </c>
      <c r="M12" s="2">
        <v>3.4000000000000002E-2</v>
      </c>
      <c r="N12" s="2">
        <v>0.13059999999999999</v>
      </c>
    </row>
    <row r="13" spans="1:20" x14ac:dyDescent="0.3">
      <c r="A13" s="6">
        <v>8</v>
      </c>
      <c r="B13" s="34">
        <f t="shared" si="0"/>
        <v>2045694.7319396129</v>
      </c>
      <c r="C13" s="35">
        <f t="shared" si="1"/>
        <v>2262913.4764680713</v>
      </c>
      <c r="D13" s="36">
        <f t="shared" si="2"/>
        <v>4522913.4764680713</v>
      </c>
      <c r="E13" s="37">
        <f t="shared" si="3"/>
        <v>2906693.8850322417</v>
      </c>
      <c r="F13" s="38">
        <f t="shared" si="4"/>
        <v>7426693.8850322422</v>
      </c>
      <c r="G13" s="30">
        <v>9.9999999999999992E+22</v>
      </c>
      <c r="H13" s="31">
        <v>9.9999999999999992E+22</v>
      </c>
      <c r="I13" s="32">
        <v>9.9999999999999992E+22</v>
      </c>
      <c r="J13" s="33">
        <v>9.9999999999999992E+22</v>
      </c>
      <c r="K13" s="30">
        <v>9.9999999999999992E+22</v>
      </c>
      <c r="L13" s="30">
        <v>9.9999999999999992E+22</v>
      </c>
      <c r="M13" s="2">
        <v>3.5999999999999997E-2</v>
      </c>
      <c r="N13" s="2">
        <v>0.13830000000000001</v>
      </c>
    </row>
    <row r="14" spans="1:20" x14ac:dyDescent="0.3">
      <c r="A14" s="6">
        <v>9</v>
      </c>
      <c r="B14" s="34">
        <f t="shared" si="0"/>
        <v>2354516.7343771919</v>
      </c>
      <c r="C14" s="35">
        <f t="shared" si="1"/>
        <v>2453671.0645307819</v>
      </c>
      <c r="D14" s="36">
        <f t="shared" si="2"/>
        <v>4713671.0645307824</v>
      </c>
      <c r="E14" s="37">
        <f t="shared" si="3"/>
        <v>2969684.6648862907</v>
      </c>
      <c r="F14" s="38">
        <f t="shared" si="4"/>
        <v>7489684.6648862902</v>
      </c>
      <c r="G14" s="39">
        <f>(E11+$C$2-$F$2*N11)/(1-N11)+$D$2</f>
        <v>3985142.682984001</v>
      </c>
      <c r="H14" s="40">
        <f>G14+$C$2*3</f>
        <v>10765142.682984002</v>
      </c>
      <c r="I14" s="32">
        <v>9.9999999999999992E+22</v>
      </c>
      <c r="J14" s="33">
        <v>9.9999999999999992E+22</v>
      </c>
      <c r="K14" s="30">
        <v>9.9999999999999992E+22</v>
      </c>
      <c r="L14" s="30">
        <v>9.9999999999999992E+22</v>
      </c>
      <c r="M14" s="2">
        <v>3.7999999999999999E-2</v>
      </c>
      <c r="N14" s="2">
        <v>0.14599999999999999</v>
      </c>
    </row>
    <row r="15" spans="1:20" x14ac:dyDescent="0.3">
      <c r="A15" s="6">
        <v>10</v>
      </c>
      <c r="B15" s="34">
        <f t="shared" si="0"/>
        <v>2680617.9151530061</v>
      </c>
      <c r="C15" s="35">
        <f t="shared" si="1"/>
        <v>2661697.7352814195</v>
      </c>
      <c r="D15" s="36">
        <f t="shared" si="2"/>
        <v>4921697.735281419</v>
      </c>
      <c r="E15" s="37">
        <f t="shared" si="3"/>
        <v>3047118.9961943426</v>
      </c>
      <c r="F15" s="38">
        <f t="shared" si="4"/>
        <v>7567118.9961943422</v>
      </c>
      <c r="G15" s="39">
        <f t="shared" ref="G15:G65" si="5">(E12+$C$2-$F$2*N12)/(1-N12)+$D$2</f>
        <v>3931258.7160907844</v>
      </c>
      <c r="H15" s="40">
        <f t="shared" ref="H15:H65" si="6">G15+$C$2*3</f>
        <v>10711258.716090783</v>
      </c>
      <c r="I15" s="32">
        <v>9.9999999999999992E+22</v>
      </c>
      <c r="J15" s="33">
        <v>9.9999999999999992E+22</v>
      </c>
      <c r="K15" s="30">
        <v>9.9999999999999992E+22</v>
      </c>
      <c r="L15" s="30">
        <v>9.9999999999999992E+22</v>
      </c>
      <c r="M15" s="2">
        <v>0.04</v>
      </c>
      <c r="N15" s="2">
        <v>0.1537</v>
      </c>
    </row>
    <row r="16" spans="1:20" x14ac:dyDescent="0.3">
      <c r="A16" s="6">
        <v>11</v>
      </c>
      <c r="B16" s="34">
        <f t="shared" si="0"/>
        <v>3026076.9949510479</v>
      </c>
      <c r="C16" s="35">
        <f t="shared" si="1"/>
        <v>2889294.1069277162</v>
      </c>
      <c r="D16" s="36">
        <f t="shared" si="2"/>
        <v>5149294.1069277162</v>
      </c>
      <c r="E16" s="37">
        <f t="shared" si="3"/>
        <v>3141375.7415203336</v>
      </c>
      <c r="F16" s="38">
        <f t="shared" si="4"/>
        <v>7661375.741520334</v>
      </c>
      <c r="G16" s="39">
        <f t="shared" si="5"/>
        <v>3888480.7764097042</v>
      </c>
      <c r="H16" s="40">
        <f t="shared" si="6"/>
        <v>10668480.776409704</v>
      </c>
      <c r="I16" s="32">
        <v>9.9999999999999992E+22</v>
      </c>
      <c r="J16" s="33">
        <v>9.9999999999999992E+22</v>
      </c>
      <c r="K16" s="30">
        <v>9.9999999999999992E+22</v>
      </c>
      <c r="L16" s="30">
        <v>9.9999999999999992E+22</v>
      </c>
      <c r="M16" s="2">
        <v>4.2000000000000003E-2</v>
      </c>
      <c r="N16" s="2">
        <v>0.16139999999999999</v>
      </c>
    </row>
    <row r="17" spans="1:14" x14ac:dyDescent="0.3">
      <c r="A17" s="6">
        <v>12</v>
      </c>
      <c r="B17" s="34">
        <f t="shared" si="0"/>
        <v>3393185.0677985889</v>
      </c>
      <c r="C17" s="35">
        <f t="shared" si="1"/>
        <v>3139012.5695283283</v>
      </c>
      <c r="D17" s="36">
        <f t="shared" si="2"/>
        <v>5399012.5695283283</v>
      </c>
      <c r="E17" s="37">
        <f t="shared" si="3"/>
        <v>3255118.3425419</v>
      </c>
      <c r="F17" s="38">
        <f t="shared" si="4"/>
        <v>7775118.3425418995</v>
      </c>
      <c r="G17" s="39">
        <f t="shared" si="5"/>
        <v>3859349.7246912066</v>
      </c>
      <c r="H17" s="40">
        <f t="shared" si="6"/>
        <v>10639349.724691207</v>
      </c>
      <c r="I17" s="41">
        <f>(G14+$C$2-$F$2*N14)/(1-N14)+$D$2</f>
        <v>5048410.6358126476</v>
      </c>
      <c r="J17" s="42">
        <f>I17+$C$2*4</f>
        <v>14088410.635812648</v>
      </c>
      <c r="K17" s="30">
        <v>9.9999999999999992E+22</v>
      </c>
      <c r="L17" s="30">
        <v>9.9999999999999992E+22</v>
      </c>
      <c r="M17" s="2">
        <v>4.3999999999999997E-2</v>
      </c>
      <c r="N17" s="2">
        <v>0.1691</v>
      </c>
    </row>
    <row r="18" spans="1:14" x14ac:dyDescent="0.3">
      <c r="A18" s="6">
        <v>13</v>
      </c>
      <c r="B18" s="34">
        <f t="shared" si="0"/>
        <v>3784474.5479064737</v>
      </c>
      <c r="C18" s="35">
        <f t="shared" si="1"/>
        <v>3413692.4437587215</v>
      </c>
      <c r="D18" s="36">
        <f t="shared" si="2"/>
        <v>5673692.4437587215</v>
      </c>
      <c r="E18" s="37">
        <f t="shared" si="3"/>
        <v>3391336.0927347499</v>
      </c>
      <c r="F18" s="38">
        <f t="shared" si="4"/>
        <v>7911336.0927347504</v>
      </c>
      <c r="G18" s="39">
        <f t="shared" si="5"/>
        <v>3846755.2832262106</v>
      </c>
      <c r="H18" s="40">
        <f t="shared" si="6"/>
        <v>10626755.283226211</v>
      </c>
      <c r="I18" s="41">
        <f t="shared" ref="I18:I65" si="7">(G15+$C$2-$F$2*N15)/(1-N15)+$D$2</f>
        <v>4891467.2292222427</v>
      </c>
      <c r="J18" s="42">
        <f t="shared" ref="J18:J65" si="8">I18+$C$2*4</f>
        <v>13931467.229222242</v>
      </c>
      <c r="K18" s="30">
        <v>9.9999999999999992E+22</v>
      </c>
      <c r="L18" s="30">
        <v>9.9999999999999992E+22</v>
      </c>
      <c r="M18" s="2">
        <v>4.5999999999999999E-2</v>
      </c>
      <c r="N18" s="2">
        <v>0.17680000000000001</v>
      </c>
    </row>
    <row r="19" spans="1:14" x14ac:dyDescent="0.3">
      <c r="A19" s="6">
        <v>14</v>
      </c>
      <c r="B19" s="34">
        <f t="shared" si="0"/>
        <v>4202752.041830685</v>
      </c>
      <c r="C19" s="35">
        <f t="shared" si="1"/>
        <v>3716500.1132256715</v>
      </c>
      <c r="D19" s="36">
        <f t="shared" si="2"/>
        <v>5976500.1132256715</v>
      </c>
      <c r="E19" s="37">
        <f t="shared" si="3"/>
        <v>3553391.4940707325</v>
      </c>
      <c r="F19" s="38">
        <f t="shared" si="4"/>
        <v>8073391.494070733</v>
      </c>
      <c r="G19" s="39">
        <f t="shared" si="5"/>
        <v>3853989.6750779082</v>
      </c>
      <c r="H19" s="40">
        <f t="shared" si="6"/>
        <v>10633989.675077908</v>
      </c>
      <c r="I19" s="41">
        <f t="shared" si="7"/>
        <v>4744885.2568682376</v>
      </c>
      <c r="J19" s="42">
        <f t="shared" si="8"/>
        <v>13784885.256868238</v>
      </c>
      <c r="K19" s="30">
        <v>9.9999999999999992E+22</v>
      </c>
      <c r="L19" s="30">
        <v>9.9999999999999992E+22</v>
      </c>
      <c r="M19" s="2">
        <v>4.8000000000000001E-2</v>
      </c>
      <c r="N19" s="2">
        <v>0.1845</v>
      </c>
    </row>
    <row r="20" spans="1:14" x14ac:dyDescent="0.3">
      <c r="A20" s="6">
        <v>15</v>
      </c>
      <c r="B20" s="34">
        <f t="shared" si="0"/>
        <v>4651135.7582255099</v>
      </c>
      <c r="C20" s="35">
        <f t="shared" si="1"/>
        <v>4050974.9281484997</v>
      </c>
      <c r="D20" s="36">
        <f t="shared" si="2"/>
        <v>6310974.9281484997</v>
      </c>
      <c r="E20" s="37">
        <f t="shared" si="3"/>
        <v>3745074.7015625569</v>
      </c>
      <c r="F20" s="38">
        <f t="shared" si="4"/>
        <v>8265074.7015625574</v>
      </c>
      <c r="G20" s="39">
        <f t="shared" si="5"/>
        <v>3884809.6552435909</v>
      </c>
      <c r="H20" s="40">
        <f t="shared" si="6"/>
        <v>10664809.65524359</v>
      </c>
      <c r="I20" s="41">
        <f t="shared" si="7"/>
        <v>4612010.7409931477</v>
      </c>
      <c r="J20" s="42">
        <f t="shared" si="8"/>
        <v>13652010.740993148</v>
      </c>
      <c r="K20" s="39">
        <f>(I17+$C$2-$F$2*N17)/(1-N17)+$D$2</f>
        <v>6043062.505491212</v>
      </c>
      <c r="L20" s="40">
        <f>K20+$C$2*5</f>
        <v>17343062.505491212</v>
      </c>
      <c r="M20" s="2">
        <v>0.05</v>
      </c>
      <c r="N20" s="2">
        <v>0.19220000000000001</v>
      </c>
    </row>
    <row r="21" spans="1:14" x14ac:dyDescent="0.3">
      <c r="A21" s="6">
        <v>16</v>
      </c>
      <c r="B21" s="34">
        <f t="shared" si="0"/>
        <v>5133098.1665531686</v>
      </c>
      <c r="C21" s="35">
        <f t="shared" si="1"/>
        <v>4421081.812325648</v>
      </c>
      <c r="D21" s="36">
        <f t="shared" si="2"/>
        <v>6681081.812325648</v>
      </c>
      <c r="E21" s="37">
        <f t="shared" si="3"/>
        <v>3970666.2339148708</v>
      </c>
      <c r="F21" s="38">
        <f t="shared" si="4"/>
        <v>8490666.2339148708</v>
      </c>
      <c r="G21" s="39">
        <f t="shared" si="5"/>
        <v>3943508.3730985792</v>
      </c>
      <c r="H21" s="40">
        <f t="shared" si="6"/>
        <v>10723508.373098578</v>
      </c>
      <c r="I21" s="41">
        <f t="shared" si="7"/>
        <v>4496738.6822475838</v>
      </c>
      <c r="J21" s="42">
        <f t="shared" si="8"/>
        <v>13536738.682247583</v>
      </c>
      <c r="K21" s="39">
        <f t="shared" ref="K21:K65" si="9">(I18+$C$2-$F$2*N18)/(1-N18)+$D$2</f>
        <v>5765825.1083846493</v>
      </c>
      <c r="L21" s="40">
        <f t="shared" ref="L21:L65" si="10">K21+$C$2*5</f>
        <v>17065825.10838465</v>
      </c>
      <c r="M21" s="2">
        <v>5.1999999999999998E-2</v>
      </c>
      <c r="N21" s="2">
        <v>0.19989999999999999</v>
      </c>
    </row>
    <row r="22" spans="1:14" x14ac:dyDescent="0.3">
      <c r="A22" s="6">
        <v>17</v>
      </c>
      <c r="B22" s="34">
        <f t="shared" si="0"/>
        <v>5652514.7326510223</v>
      </c>
      <c r="C22" s="35">
        <f t="shared" si="1"/>
        <v>4831271.6638021888</v>
      </c>
      <c r="D22" s="36">
        <f t="shared" si="2"/>
        <v>7091271.6638021888</v>
      </c>
      <c r="E22" s="37">
        <f t="shared" si="3"/>
        <v>4235009.3356537968</v>
      </c>
      <c r="F22" s="38">
        <f t="shared" si="4"/>
        <v>8755009.3356537968</v>
      </c>
      <c r="G22" s="39">
        <f t="shared" si="5"/>
        <v>4034998.7664877167</v>
      </c>
      <c r="H22" s="40">
        <f t="shared" si="6"/>
        <v>10814998.766487718</v>
      </c>
      <c r="I22" s="41">
        <f t="shared" si="7"/>
        <v>4403604.7517816164</v>
      </c>
      <c r="J22" s="42">
        <f t="shared" si="8"/>
        <v>13443604.751781616</v>
      </c>
      <c r="K22" s="39">
        <f t="shared" si="9"/>
        <v>5496057.9483362818</v>
      </c>
      <c r="L22" s="40">
        <f t="shared" si="10"/>
        <v>16796057.948336281</v>
      </c>
      <c r="M22" s="2">
        <v>5.3999999999999999E-2</v>
      </c>
      <c r="N22" s="2">
        <v>0.20760000000000001</v>
      </c>
    </row>
    <row r="23" spans="1:14" x14ac:dyDescent="0.3">
      <c r="A23" s="6">
        <v>18</v>
      </c>
      <c r="B23" s="34">
        <f t="shared" si="0"/>
        <v>6213719.6962484382</v>
      </c>
      <c r="C23" s="35">
        <f t="shared" si="1"/>
        <v>5286550.8272165265</v>
      </c>
      <c r="D23" s="36">
        <f t="shared" si="2"/>
        <v>7546550.8272165265</v>
      </c>
      <c r="E23" s="37">
        <f t="shared" si="3"/>
        <v>4543593.6223675413</v>
      </c>
      <c r="F23" s="38">
        <f t="shared" si="4"/>
        <v>9063593.6223675422</v>
      </c>
      <c r="G23" s="39">
        <f t="shared" si="5"/>
        <v>4164910.4995822697</v>
      </c>
      <c r="H23" s="40">
        <f t="shared" si="6"/>
        <v>10944910.49958227</v>
      </c>
      <c r="I23" s="41">
        <f t="shared" si="7"/>
        <v>4337892.6160480203</v>
      </c>
      <c r="J23" s="42">
        <f t="shared" si="8"/>
        <v>13377892.616048019</v>
      </c>
      <c r="K23" s="39">
        <f t="shared" si="9"/>
        <v>5238116.7875626981</v>
      </c>
      <c r="L23" s="40">
        <f t="shared" si="10"/>
        <v>16538116.787562698</v>
      </c>
      <c r="M23" s="2">
        <v>5.6000000000000001E-2</v>
      </c>
      <c r="N23" s="2">
        <v>0.21529999999999999</v>
      </c>
    </row>
    <row r="24" spans="1:14" x14ac:dyDescent="0.3">
      <c r="A24" s="6">
        <v>19</v>
      </c>
      <c r="B24" s="34">
        <f t="shared" si="0"/>
        <v>6821570.0172123294</v>
      </c>
      <c r="C24" s="35">
        <f t="shared" si="1"/>
        <v>5792561.1380492039</v>
      </c>
      <c r="D24" s="36">
        <f t="shared" si="2"/>
        <v>8052561.1380492039</v>
      </c>
      <c r="E24" s="37">
        <f t="shared" si="3"/>
        <v>4902651.9339153208</v>
      </c>
      <c r="F24" s="38">
        <f t="shared" si="4"/>
        <v>9422651.9339153208</v>
      </c>
      <c r="G24" s="39">
        <f t="shared" si="5"/>
        <v>4339702.829539896</v>
      </c>
      <c r="H24" s="40">
        <f t="shared" si="6"/>
        <v>11119702.829539895</v>
      </c>
      <c r="I24" s="41">
        <f t="shared" si="7"/>
        <v>4305759.7464049235</v>
      </c>
      <c r="J24" s="42">
        <f t="shared" si="8"/>
        <v>13345759.746404923</v>
      </c>
      <c r="K24" s="39">
        <f t="shared" si="9"/>
        <v>4997211.2014093036</v>
      </c>
      <c r="L24" s="40">
        <f t="shared" si="10"/>
        <v>16297211.201409303</v>
      </c>
      <c r="M24" s="2">
        <v>5.8000000000000003E-2</v>
      </c>
      <c r="N24" s="2">
        <v>0.223</v>
      </c>
    </row>
    <row r="25" spans="1:14" x14ac:dyDescent="0.3">
      <c r="A25" s="6">
        <v>20</v>
      </c>
      <c r="B25" s="34">
        <f t="shared" si="0"/>
        <v>7481518.8080810299</v>
      </c>
      <c r="C25" s="35">
        <f t="shared" si="1"/>
        <v>6355672.3026893269</v>
      </c>
      <c r="D25" s="36">
        <f t="shared" si="2"/>
        <v>8615672.3026893269</v>
      </c>
      <c r="E25" s="37">
        <f t="shared" si="3"/>
        <v>5319272.6701188656</v>
      </c>
      <c r="F25" s="38">
        <f t="shared" si="4"/>
        <v>9839272.6701188646</v>
      </c>
      <c r="G25" s="39">
        <f t="shared" si="5"/>
        <v>4566796.2337882342</v>
      </c>
      <c r="H25" s="40">
        <f t="shared" si="6"/>
        <v>11346796.233788233</v>
      </c>
      <c r="I25" s="41">
        <f t="shared" si="7"/>
        <v>4314385.1167184711</v>
      </c>
      <c r="J25" s="42">
        <f t="shared" si="8"/>
        <v>13354385.116718471</v>
      </c>
      <c r="K25" s="39">
        <f t="shared" si="9"/>
        <v>4779561.776604766</v>
      </c>
      <c r="L25" s="40">
        <f t="shared" si="10"/>
        <v>16079561.776604766</v>
      </c>
      <c r="M25" s="2">
        <v>0.06</v>
      </c>
      <c r="N25" s="2">
        <v>0.23069999999999999</v>
      </c>
    </row>
    <row r="26" spans="1:14" x14ac:dyDescent="0.3">
      <c r="A26" s="6">
        <v>21</v>
      </c>
      <c r="B26" s="34">
        <f t="shared" si="0"/>
        <v>8199699.7958308831</v>
      </c>
      <c r="C26" s="35">
        <f t="shared" si="1"/>
        <v>6983088.6915361779</v>
      </c>
      <c r="D26" s="36">
        <f t="shared" si="2"/>
        <v>9243088.6915361769</v>
      </c>
      <c r="E26" s="37">
        <f t="shared" si="3"/>
        <v>5801530.3010278158</v>
      </c>
      <c r="F26" s="38">
        <f t="shared" si="4"/>
        <v>10321530.301027816</v>
      </c>
      <c r="G26" s="39">
        <f t="shared" si="5"/>
        <v>4854726.1658819187</v>
      </c>
      <c r="H26" s="40">
        <f t="shared" si="6"/>
        <v>11634726.165881919</v>
      </c>
      <c r="I26" s="41">
        <f t="shared" si="7"/>
        <v>4372142.8566105142</v>
      </c>
      <c r="J26" s="42">
        <f t="shared" si="8"/>
        <v>13412142.856610514</v>
      </c>
      <c r="K26" s="39">
        <f t="shared" si="9"/>
        <v>4592586.4866165677</v>
      </c>
      <c r="L26" s="40">
        <f t="shared" si="10"/>
        <v>15892586.486616567</v>
      </c>
      <c r="M26" s="2">
        <v>6.2E-2</v>
      </c>
      <c r="N26" s="2">
        <v>0.2384</v>
      </c>
    </row>
    <row r="27" spans="1:14" x14ac:dyDescent="0.3">
      <c r="A27" s="6">
        <v>22</v>
      </c>
      <c r="B27" s="34">
        <f t="shared" si="0"/>
        <v>8983024.6224209853</v>
      </c>
      <c r="C27" s="35">
        <f t="shared" si="1"/>
        <v>7682972.995125263</v>
      </c>
      <c r="D27" s="36">
        <f t="shared" si="2"/>
        <v>9942972.9951252639</v>
      </c>
      <c r="E27" s="37">
        <f t="shared" si="3"/>
        <v>6358637.2433065688</v>
      </c>
      <c r="F27" s="38">
        <f t="shared" si="4"/>
        <v>10878637.24330657</v>
      </c>
      <c r="G27" s="39">
        <f t="shared" si="5"/>
        <v>5213322.95227197</v>
      </c>
      <c r="H27" s="40">
        <f t="shared" si="6"/>
        <v>11993322.95227197</v>
      </c>
      <c r="I27" s="41">
        <f t="shared" si="7"/>
        <v>4488806.7304245764</v>
      </c>
      <c r="J27" s="42">
        <f t="shared" si="8"/>
        <v>13528806.730424576</v>
      </c>
      <c r="K27" s="39">
        <f t="shared" si="9"/>
        <v>4445121.9387450758</v>
      </c>
      <c r="L27" s="40">
        <f t="shared" si="10"/>
        <v>15745121.938745076</v>
      </c>
      <c r="M27" s="2">
        <v>6.4000000000000001E-2</v>
      </c>
      <c r="N27" s="2">
        <v>0.24610000000000001</v>
      </c>
    </row>
    <row r="28" spans="1:14" x14ac:dyDescent="0.3">
      <c r="A28" s="6">
        <v>23</v>
      </c>
      <c r="B28" s="34">
        <f t="shared" si="0"/>
        <v>9839295.109424131</v>
      </c>
      <c r="C28" s="35">
        <f t="shared" si="1"/>
        <v>8464589.6374379713</v>
      </c>
      <c r="D28" s="36">
        <f t="shared" si="2"/>
        <v>10724589.637437971</v>
      </c>
      <c r="E28" s="37">
        <f t="shared" si="3"/>
        <v>7001120.8926157895</v>
      </c>
      <c r="F28" s="38">
        <f t="shared" si="4"/>
        <v>11521120.89261579</v>
      </c>
      <c r="G28" s="39">
        <f t="shared" si="5"/>
        <v>5653922.6181188943</v>
      </c>
      <c r="H28" s="40">
        <f t="shared" si="6"/>
        <v>12433922.618118893</v>
      </c>
      <c r="I28" s="41">
        <f t="shared" si="7"/>
        <v>4675791.2827092605</v>
      </c>
      <c r="J28" s="42">
        <f t="shared" si="8"/>
        <v>13715791.28270926</v>
      </c>
      <c r="K28" s="39">
        <f t="shared" si="9"/>
        <v>4347686.3599616159</v>
      </c>
      <c r="L28" s="40">
        <f t="shared" si="10"/>
        <v>15647686.359961616</v>
      </c>
      <c r="M28" s="2">
        <v>6.6000000000000003E-2</v>
      </c>
      <c r="N28" s="2">
        <v>0.25380000000000003</v>
      </c>
    </row>
    <row r="29" spans="1:14" x14ac:dyDescent="0.3">
      <c r="A29" s="6">
        <v>24</v>
      </c>
      <c r="B29" s="34">
        <f t="shared" si="0"/>
        <v>10777332.986535473</v>
      </c>
      <c r="C29" s="35">
        <f t="shared" si="1"/>
        <v>9338471.3705762643</v>
      </c>
      <c r="D29" s="36">
        <f t="shared" si="2"/>
        <v>11598471.370576264</v>
      </c>
      <c r="E29" s="37">
        <f t="shared" si="3"/>
        <v>7741030.3197691394</v>
      </c>
      <c r="F29" s="38">
        <f t="shared" si="4"/>
        <v>12261030.31976914</v>
      </c>
      <c r="G29" s="39">
        <f t="shared" si="5"/>
        <v>6189614.3658453459</v>
      </c>
      <c r="H29" s="40">
        <f t="shared" si="6"/>
        <v>12969614.365845345</v>
      </c>
      <c r="I29" s="41">
        <f t="shared" si="7"/>
        <v>4946436.6673869723</v>
      </c>
      <c r="J29" s="42">
        <f t="shared" si="8"/>
        <v>13986436.667386971</v>
      </c>
      <c r="K29" s="39">
        <f t="shared" si="9"/>
        <v>4312792.6163478382</v>
      </c>
      <c r="L29" s="40">
        <f t="shared" si="10"/>
        <v>15612792.616347838</v>
      </c>
      <c r="M29" s="2">
        <v>6.8000000000000005E-2</v>
      </c>
      <c r="N29" s="2">
        <v>0.26150000000000001</v>
      </c>
    </row>
    <row r="30" spans="1:14" x14ac:dyDescent="0.3">
      <c r="A30" s="6">
        <v>25</v>
      </c>
      <c r="B30" s="34">
        <f t="shared" si="0"/>
        <v>11807130.028471539</v>
      </c>
      <c r="C30" s="35">
        <f t="shared" si="1"/>
        <v>10316613.108397646</v>
      </c>
      <c r="D30" s="36">
        <f t="shared" si="2"/>
        <v>12576613.108397646</v>
      </c>
      <c r="E30" s="37">
        <f t="shared" si="3"/>
        <v>8592178.0012273043</v>
      </c>
      <c r="F30" s="38">
        <f t="shared" si="4"/>
        <v>13112178.001227304</v>
      </c>
      <c r="G30" s="39">
        <f t="shared" si="5"/>
        <v>6835531.5602952242</v>
      </c>
      <c r="H30" s="40">
        <f t="shared" si="6"/>
        <v>13615531.560295224</v>
      </c>
      <c r="I30" s="41">
        <f t="shared" si="7"/>
        <v>5316345.6058787238</v>
      </c>
      <c r="J30" s="42">
        <f t="shared" si="8"/>
        <v>14356345.605878724</v>
      </c>
      <c r="K30" s="39">
        <f t="shared" si="9"/>
        <v>4355321.3031231947</v>
      </c>
      <c r="L30" s="40">
        <f t="shared" si="10"/>
        <v>15655321.303123195</v>
      </c>
      <c r="M30" s="2">
        <v>7.0000000000000007E-2</v>
      </c>
      <c r="N30" s="2">
        <v>0.26919999999999999</v>
      </c>
    </row>
    <row r="31" spans="1:14" x14ac:dyDescent="0.3">
      <c r="A31" s="6">
        <v>26</v>
      </c>
      <c r="B31" s="34">
        <f t="shared" si="0"/>
        <v>12940022.073625311</v>
      </c>
      <c r="C31" s="35">
        <f t="shared" si="1"/>
        <v>11412697.814827301</v>
      </c>
      <c r="D31" s="36">
        <f t="shared" si="2"/>
        <v>13672697.814827301</v>
      </c>
      <c r="E31" s="37">
        <f t="shared" si="3"/>
        <v>9570422.9930822458</v>
      </c>
      <c r="F31" s="38">
        <f t="shared" si="4"/>
        <v>14090422.993082246</v>
      </c>
      <c r="G31" s="39">
        <f t="shared" si="5"/>
        <v>7609194.4419938214</v>
      </c>
      <c r="H31" s="40">
        <f t="shared" si="6"/>
        <v>14389194.441993821</v>
      </c>
      <c r="I31" s="41">
        <f t="shared" si="7"/>
        <v>5803782.6562836962</v>
      </c>
      <c r="J31" s="42">
        <f t="shared" si="8"/>
        <v>14843782.656283695</v>
      </c>
      <c r="K31" s="39">
        <f t="shared" si="9"/>
        <v>4492966.0717090052</v>
      </c>
      <c r="L31" s="40">
        <f t="shared" si="10"/>
        <v>15792966.071709005</v>
      </c>
      <c r="M31" s="2">
        <v>7.1999999999999995E-2</v>
      </c>
      <c r="N31" s="2">
        <v>0.27689999999999998</v>
      </c>
    </row>
    <row r="32" spans="1:14" x14ac:dyDescent="0.3">
      <c r="A32" s="6">
        <v>27</v>
      </c>
      <c r="B32" s="34">
        <f t="shared" si="0"/>
        <v>14188891.027613482</v>
      </c>
      <c r="C32" s="35">
        <f t="shared" si="1"/>
        <v>12642360.171341196</v>
      </c>
      <c r="D32" s="36">
        <f t="shared" si="2"/>
        <v>14902360.171341196</v>
      </c>
      <c r="E32" s="37">
        <f t="shared" si="3"/>
        <v>10694003.209988171</v>
      </c>
      <c r="F32" s="38">
        <f t="shared" si="4"/>
        <v>15214003.209988171</v>
      </c>
      <c r="G32" s="39">
        <f t="shared" si="5"/>
        <v>8530914.4478932172</v>
      </c>
      <c r="H32" s="40">
        <f t="shared" si="6"/>
        <v>15310914.447893217</v>
      </c>
      <c r="I32" s="41">
        <f t="shared" si="7"/>
        <v>6430148.0918691205</v>
      </c>
      <c r="J32" s="42">
        <f t="shared" si="8"/>
        <v>15470148.09186912</v>
      </c>
      <c r="K32" s="39">
        <f t="shared" si="9"/>
        <v>4746765.9680256909</v>
      </c>
      <c r="L32" s="40">
        <f t="shared" si="10"/>
        <v>16046765.968025692</v>
      </c>
      <c r="M32" s="2">
        <v>7.3999999999999996E-2</v>
      </c>
      <c r="N32" s="2">
        <v>0.28460000000000002</v>
      </c>
    </row>
    <row r="33" spans="1:14" x14ac:dyDescent="0.3">
      <c r="A33" s="6">
        <v>28</v>
      </c>
      <c r="B33" s="34">
        <f t="shared" si="0"/>
        <v>15568399.705846092</v>
      </c>
      <c r="C33" s="35">
        <f t="shared" si="1"/>
        <v>14023494.83917835</v>
      </c>
      <c r="D33" s="36">
        <f t="shared" si="2"/>
        <v>16283494.83917835</v>
      </c>
      <c r="E33" s="37">
        <f t="shared" si="3"/>
        <v>11983925.983029071</v>
      </c>
      <c r="F33" s="38">
        <f t="shared" si="4"/>
        <v>16503925.983029071</v>
      </c>
      <c r="G33" s="39">
        <f t="shared" si="5"/>
        <v>9624272.0323307402</v>
      </c>
      <c r="H33" s="40">
        <f t="shared" si="6"/>
        <v>16404272.03233074</v>
      </c>
      <c r="I33" s="41">
        <f t="shared" si="7"/>
        <v>7220541.2702452438</v>
      </c>
      <c r="J33" s="42">
        <f t="shared" si="8"/>
        <v>16260541.270245243</v>
      </c>
      <c r="K33" s="39">
        <f t="shared" si="9"/>
        <v>5141742.7557180133</v>
      </c>
      <c r="L33" s="40">
        <f t="shared" si="10"/>
        <v>16441742.755718013</v>
      </c>
      <c r="M33" s="2">
        <v>7.5999999999999998E-2</v>
      </c>
      <c r="N33" s="2">
        <v>0.2923</v>
      </c>
    </row>
    <row r="34" spans="1:14" x14ac:dyDescent="0.3">
      <c r="A34" s="6">
        <v>29</v>
      </c>
      <c r="B34" s="34">
        <f t="shared" si="0"/>
        <v>17095265.266067199</v>
      </c>
      <c r="C34" s="35">
        <f t="shared" si="1"/>
        <v>15576617.443818711</v>
      </c>
      <c r="D34" s="36">
        <f t="shared" si="2"/>
        <v>17836617.443818711</v>
      </c>
      <c r="E34" s="37">
        <f t="shared" si="3"/>
        <v>13464427.900466463</v>
      </c>
      <c r="F34" s="38">
        <f t="shared" si="4"/>
        <v>17984427.900466464</v>
      </c>
      <c r="G34" s="39">
        <f t="shared" si="5"/>
        <v>10916682.330358518</v>
      </c>
      <c r="H34" s="40">
        <f t="shared" si="6"/>
        <v>17696682.33035852</v>
      </c>
      <c r="I34" s="41">
        <f t="shared" si="7"/>
        <v>8204431.5336659122</v>
      </c>
      <c r="J34" s="42">
        <f t="shared" si="8"/>
        <v>17244431.53366591</v>
      </c>
      <c r="K34" s="39">
        <f t="shared" si="9"/>
        <v>5707665.1310796514</v>
      </c>
      <c r="L34" s="40">
        <f t="shared" si="10"/>
        <v>17007665.131079651</v>
      </c>
      <c r="M34" s="2">
        <v>7.8E-2</v>
      </c>
      <c r="N34" s="2">
        <v>0.3</v>
      </c>
    </row>
    <row r="35" spans="1:14" x14ac:dyDescent="0.3">
      <c r="A35" s="6">
        <v>30</v>
      </c>
      <c r="B35" s="34">
        <f t="shared" si="0"/>
        <v>18788578.054302819</v>
      </c>
      <c r="C35" s="35">
        <f t="shared" si="1"/>
        <v>17325287.989395417</v>
      </c>
      <c r="D35" s="36">
        <f t="shared" si="2"/>
        <v>19585287.989395417</v>
      </c>
      <c r="E35" s="37">
        <f t="shared" si="3"/>
        <v>15163517.153118808</v>
      </c>
      <c r="F35" s="38">
        <f t="shared" si="4"/>
        <v>19683517.153118808</v>
      </c>
      <c r="G35" s="39">
        <f t="shared" si="5"/>
        <v>12440065.991037421</v>
      </c>
      <c r="H35" s="40">
        <f t="shared" si="6"/>
        <v>19220065.991037421</v>
      </c>
      <c r="I35" s="41">
        <f t="shared" si="7"/>
        <v>9416458.5517098363</v>
      </c>
      <c r="J35" s="42">
        <f t="shared" si="8"/>
        <v>18456458.551709838</v>
      </c>
      <c r="K35" s="39">
        <f t="shared" si="9"/>
        <v>6479966.580750796</v>
      </c>
      <c r="L35" s="40">
        <f t="shared" si="10"/>
        <v>17779966.580750797</v>
      </c>
      <c r="M35" s="2">
        <v>8.0000000000000099E-2</v>
      </c>
      <c r="N35" s="2">
        <v>0.30769999999999997</v>
      </c>
    </row>
    <row r="36" spans="1:14" x14ac:dyDescent="0.3">
      <c r="A36" s="6">
        <v>31</v>
      </c>
      <c r="B36" s="34">
        <f t="shared" si="0"/>
        <v>20670173.972068284</v>
      </c>
      <c r="C36" s="35">
        <f t="shared" si="1"/>
        <v>19296608.316866037</v>
      </c>
      <c r="D36" s="36">
        <f t="shared" si="2"/>
        <v>21556608.316866037</v>
      </c>
      <c r="E36" s="37">
        <f t="shared" si="3"/>
        <v>17113614.298683554</v>
      </c>
      <c r="F36" s="38">
        <f t="shared" si="4"/>
        <v>21633614.298683554</v>
      </c>
      <c r="G36" s="39">
        <f t="shared" si="5"/>
        <v>14231646.153778538</v>
      </c>
      <c r="H36" s="40">
        <f t="shared" si="6"/>
        <v>21011646.153778538</v>
      </c>
      <c r="I36" s="41">
        <f t="shared" si="7"/>
        <v>10897388.769719854</v>
      </c>
      <c r="J36" s="42">
        <f t="shared" si="8"/>
        <v>19937388.769719854</v>
      </c>
      <c r="K36" s="39">
        <f t="shared" si="9"/>
        <v>7500849.6117638024</v>
      </c>
      <c r="L36" s="40">
        <f t="shared" si="10"/>
        <v>18800849.611763801</v>
      </c>
      <c r="M36" s="2">
        <v>8.2000000000000101E-2</v>
      </c>
      <c r="N36" s="2">
        <v>0.31540000000000001</v>
      </c>
    </row>
    <row r="37" spans="1:14" x14ac:dyDescent="0.3">
      <c r="A37" s="6">
        <v>32</v>
      </c>
      <c r="B37" s="34">
        <f t="shared" si="0"/>
        <v>22765070.013146281</v>
      </c>
      <c r="C37" s="35">
        <f t="shared" si="1"/>
        <v>21521807.522953145</v>
      </c>
      <c r="D37" s="36">
        <f t="shared" si="2"/>
        <v>23781807.522953145</v>
      </c>
      <c r="E37" s="37">
        <f t="shared" si="3"/>
        <v>19352310.634026732</v>
      </c>
      <c r="F37" s="38">
        <f t="shared" si="4"/>
        <v>23872310.634026732</v>
      </c>
      <c r="G37" s="39">
        <f t="shared" si="5"/>
        <v>16334897.000666376</v>
      </c>
      <c r="H37" s="40">
        <f t="shared" si="6"/>
        <v>23114897.000666376</v>
      </c>
      <c r="I37" s="41">
        <f t="shared" si="7"/>
        <v>12695260.471940741</v>
      </c>
      <c r="J37" s="42">
        <f t="shared" si="8"/>
        <v>21735260.471940741</v>
      </c>
      <c r="K37" s="39">
        <f t="shared" si="9"/>
        <v>8820616.47666559</v>
      </c>
      <c r="L37" s="40">
        <f t="shared" si="10"/>
        <v>20120616.47666559</v>
      </c>
      <c r="M37" s="2">
        <v>8.4000000000000102E-2</v>
      </c>
      <c r="N37" s="2">
        <v>0.3231</v>
      </c>
    </row>
    <row r="38" spans="1:14" x14ac:dyDescent="0.3">
      <c r="A38" s="6">
        <v>33</v>
      </c>
      <c r="B38" s="34">
        <f t="shared" ref="B38:B65" si="11">(B37+$E$2+$B$2)/(1-M37)+$A$2/2-$B$2</f>
        <v>25101974.468500309</v>
      </c>
      <c r="C38" s="35">
        <f t="shared" si="1"/>
        <v>24036932.044349007</v>
      </c>
      <c r="D38" s="36">
        <f t="shared" si="2"/>
        <v>26296932.044349007</v>
      </c>
      <c r="E38" s="37">
        <f t="shared" si="3"/>
        <v>21923267.354319539</v>
      </c>
      <c r="F38" s="38">
        <f t="shared" si="4"/>
        <v>26443267.354319539</v>
      </c>
      <c r="G38" s="39">
        <f t="shared" si="5"/>
        <v>18800674.784224767</v>
      </c>
      <c r="H38" s="40">
        <f t="shared" si="6"/>
        <v>25580674.784224767</v>
      </c>
      <c r="I38" s="41">
        <f t="shared" si="7"/>
        <v>14866757.173244866</v>
      </c>
      <c r="J38" s="42">
        <f t="shared" si="8"/>
        <v>23906757.173244864</v>
      </c>
      <c r="K38" s="39">
        <f t="shared" si="9"/>
        <v>10499275.677755071</v>
      </c>
      <c r="L38" s="40">
        <f t="shared" si="10"/>
        <v>21799275.677755073</v>
      </c>
      <c r="M38" s="2">
        <v>8.6000000000000104E-2</v>
      </c>
      <c r="N38" s="2">
        <v>0.33079999999999998</v>
      </c>
    </row>
    <row r="39" spans="1:14" x14ac:dyDescent="0.3">
      <c r="A39" s="6">
        <v>34</v>
      </c>
      <c r="B39" s="34">
        <f t="shared" si="11"/>
        <v>27713885.523523316</v>
      </c>
      <c r="C39" s="35">
        <f t="shared" si="1"/>
        <v>26883660.49089729</v>
      </c>
      <c r="D39" s="36">
        <f t="shared" si="2"/>
        <v>29143660.49089729</v>
      </c>
      <c r="E39" s="37">
        <f t="shared" si="3"/>
        <v>24877283.54786158</v>
      </c>
      <c r="F39" s="38">
        <f t="shared" si="4"/>
        <v>29397283.54786158</v>
      </c>
      <c r="G39" s="39">
        <f t="shared" si="5"/>
        <v>21688568.943446618</v>
      </c>
      <c r="H39" s="40">
        <f t="shared" si="6"/>
        <v>28468568.943446618</v>
      </c>
      <c r="I39" s="41">
        <f t="shared" si="7"/>
        <v>17478857.951765321</v>
      </c>
      <c r="J39" s="42">
        <f t="shared" si="8"/>
        <v>26518857.951765321</v>
      </c>
      <c r="K39" s="39">
        <f t="shared" si="9"/>
        <v>12608484.910487663</v>
      </c>
      <c r="L39" s="40">
        <f t="shared" si="10"/>
        <v>23908484.910487663</v>
      </c>
      <c r="M39" s="2">
        <v>8.8000000000000106E-2</v>
      </c>
      <c r="N39" s="2">
        <v>0.33850000000000002</v>
      </c>
    </row>
    <row r="40" spans="1:14" x14ac:dyDescent="0.3">
      <c r="A40" s="6">
        <v>35</v>
      </c>
      <c r="B40" s="34">
        <f t="shared" si="11"/>
        <v>30638794.652986094</v>
      </c>
      <c r="C40" s="35">
        <f t="shared" si="1"/>
        <v>30110267.414900694</v>
      </c>
      <c r="D40" s="36">
        <f t="shared" si="2"/>
        <v>32370267.414900694</v>
      </c>
      <c r="E40" s="37">
        <f t="shared" si="3"/>
        <v>28273567.030511364</v>
      </c>
      <c r="F40" s="38">
        <f t="shared" si="4"/>
        <v>32793567.030511364</v>
      </c>
      <c r="G40" s="39">
        <f t="shared" si="5"/>
        <v>25068519.181602497</v>
      </c>
      <c r="H40" s="40">
        <f t="shared" si="6"/>
        <v>31848519.181602497</v>
      </c>
      <c r="I40" s="41">
        <f t="shared" si="7"/>
        <v>20610824.347268984</v>
      </c>
      <c r="J40" s="42">
        <f t="shared" si="8"/>
        <v>29650824.347268984</v>
      </c>
      <c r="K40" s="39">
        <f t="shared" si="9"/>
        <v>15233905.262137303</v>
      </c>
      <c r="L40" s="40">
        <f t="shared" si="10"/>
        <v>26533905.262137301</v>
      </c>
      <c r="M40" s="2">
        <v>9.0000000000000094E-2</v>
      </c>
      <c r="N40" s="2">
        <v>0.34620000000000001</v>
      </c>
    </row>
    <row r="41" spans="1:14" x14ac:dyDescent="0.3">
      <c r="A41" s="6">
        <v>36</v>
      </c>
      <c r="B41" s="34">
        <f t="shared" si="11"/>
        <v>33920514.453830875</v>
      </c>
      <c r="C41" s="35">
        <f t="shared" si="1"/>
        <v>33772765.195009425</v>
      </c>
      <c r="D41" s="36">
        <f t="shared" si="2"/>
        <v>36032765.195009425</v>
      </c>
      <c r="E41" s="37">
        <f t="shared" si="3"/>
        <v>32181249.319110889</v>
      </c>
      <c r="F41" s="38">
        <f t="shared" si="4"/>
        <v>36701249.319110885</v>
      </c>
      <c r="G41" s="39">
        <f t="shared" si="5"/>
        <v>29022754.564135592</v>
      </c>
      <c r="H41" s="40">
        <f t="shared" si="6"/>
        <v>35802754.564135596</v>
      </c>
      <c r="I41" s="41">
        <f t="shared" si="7"/>
        <v>24356597.107329298</v>
      </c>
      <c r="J41" s="42">
        <f t="shared" si="8"/>
        <v>33396597.107329298</v>
      </c>
      <c r="K41" s="39">
        <f t="shared" si="9"/>
        <v>18478059.135153711</v>
      </c>
      <c r="L41" s="40">
        <f t="shared" si="10"/>
        <v>29778059.135153711</v>
      </c>
      <c r="M41" s="2">
        <v>9.2000000000000096E-2</v>
      </c>
      <c r="N41" s="2">
        <v>0.35389999999999999</v>
      </c>
    </row>
    <row r="42" spans="1:14" x14ac:dyDescent="0.3">
      <c r="A42" s="6">
        <v>37</v>
      </c>
      <c r="B42" s="34">
        <f t="shared" si="11"/>
        <v>37609654.464571454</v>
      </c>
      <c r="C42" s="35">
        <f t="shared" si="1"/>
        <v>37936259.294819832</v>
      </c>
      <c r="D42" s="36">
        <f t="shared" si="2"/>
        <v>40196259.294819832</v>
      </c>
      <c r="E42" s="37">
        <f t="shared" si="3"/>
        <v>36681194.997577161</v>
      </c>
      <c r="F42" s="38">
        <f t="shared" si="4"/>
        <v>41201194.997577161</v>
      </c>
      <c r="G42" s="39">
        <f t="shared" si="5"/>
        <v>33648123.277190596</v>
      </c>
      <c r="H42" s="40">
        <f t="shared" si="6"/>
        <v>40428123.277190596</v>
      </c>
      <c r="I42" s="41">
        <f t="shared" si="7"/>
        <v>28827693.036200482</v>
      </c>
      <c r="J42" s="42">
        <f t="shared" si="8"/>
        <v>37867693.036200479</v>
      </c>
      <c r="K42" s="39">
        <f t="shared" si="9"/>
        <v>22463806.427460805</v>
      </c>
      <c r="L42" s="40">
        <f t="shared" si="10"/>
        <v>33763806.427460805</v>
      </c>
      <c r="M42" s="2">
        <v>9.4E-2</v>
      </c>
      <c r="N42" s="2">
        <v>0.36159999999999998</v>
      </c>
    </row>
    <row r="43" spans="1:14" x14ac:dyDescent="0.3">
      <c r="A43" s="6">
        <v>38</v>
      </c>
      <c r="B43" s="34">
        <f t="shared" si="11"/>
        <v>41764773.250078864</v>
      </c>
      <c r="C43" s="35">
        <f t="shared" si="1"/>
        <v>42676559.579360805</v>
      </c>
      <c r="D43" s="36">
        <f t="shared" si="2"/>
        <v>44936559.579360805</v>
      </c>
      <c r="E43" s="37">
        <f t="shared" si="3"/>
        <v>41868166.740441568</v>
      </c>
      <c r="F43" s="38">
        <f t="shared" si="4"/>
        <v>46388166.740441568</v>
      </c>
      <c r="G43" s="39">
        <f t="shared" si="5"/>
        <v>39058897.26294183</v>
      </c>
      <c r="H43" s="40">
        <f t="shared" si="6"/>
        <v>45838897.26294183</v>
      </c>
      <c r="I43" s="41">
        <f t="shared" si="7"/>
        <v>34156713.339863107</v>
      </c>
      <c r="J43" s="42">
        <f t="shared" si="8"/>
        <v>43196713.339863107</v>
      </c>
      <c r="K43" s="39">
        <f t="shared" si="9"/>
        <v>27338581.136844579</v>
      </c>
      <c r="L43" s="40">
        <f t="shared" si="10"/>
        <v>38638581.136844575</v>
      </c>
      <c r="M43" s="2">
        <v>9.6000000000000002E-2</v>
      </c>
      <c r="N43" s="2">
        <v>0.36930000000000002</v>
      </c>
    </row>
    <row r="44" spans="1:14" x14ac:dyDescent="0.3">
      <c r="A44" s="6">
        <v>39</v>
      </c>
      <c r="B44" s="34">
        <f t="shared" si="11"/>
        <v>46453740.763361573</v>
      </c>
      <c r="C44" s="35">
        <f t="shared" si="1"/>
        <v>48082099.448739938</v>
      </c>
      <c r="D44" s="36">
        <f t="shared" si="2"/>
        <v>50342099.448739938</v>
      </c>
      <c r="E44" s="37">
        <f t="shared" si="3"/>
        <v>47853420.824964285</v>
      </c>
      <c r="F44" s="38">
        <f t="shared" si="4"/>
        <v>52373420.824964285</v>
      </c>
      <c r="G44" s="39">
        <f t="shared" si="5"/>
        <v>45390155.268705904</v>
      </c>
      <c r="H44" s="40">
        <f t="shared" si="6"/>
        <v>52170155.268705904</v>
      </c>
      <c r="I44" s="41">
        <f t="shared" si="7"/>
        <v>40501601.244599275</v>
      </c>
      <c r="J44" s="42">
        <f t="shared" si="8"/>
        <v>49541601.244599275</v>
      </c>
      <c r="K44" s="39">
        <f t="shared" si="9"/>
        <v>33279565.248923227</v>
      </c>
      <c r="L44" s="40">
        <f t="shared" si="10"/>
        <v>44579565.248923227</v>
      </c>
      <c r="M44" s="2">
        <v>9.8000000000000004E-2</v>
      </c>
      <c r="N44" s="2">
        <v>0.377</v>
      </c>
    </row>
    <row r="45" spans="1:14" x14ac:dyDescent="0.3">
      <c r="A45" s="6">
        <v>40</v>
      </c>
      <c r="B45" s="34">
        <f t="shared" si="11"/>
        <v>51755351.954946309</v>
      </c>
      <c r="C45" s="35">
        <f t="shared" si="1"/>
        <v>54256225.665055528</v>
      </c>
      <c r="D45" s="36">
        <f t="shared" si="2"/>
        <v>56516225.665055528</v>
      </c>
      <c r="E45" s="37">
        <f t="shared" si="3"/>
        <v>54767824.709930807</v>
      </c>
      <c r="F45" s="38">
        <f t="shared" si="4"/>
        <v>59287824.709930807</v>
      </c>
      <c r="G45" s="39">
        <f t="shared" si="5"/>
        <v>52801871.863372736</v>
      </c>
      <c r="H45" s="40">
        <f t="shared" si="6"/>
        <v>59581871.863372736</v>
      </c>
      <c r="I45" s="41">
        <f t="shared" si="7"/>
        <v>48050819.669784762</v>
      </c>
      <c r="J45" s="42">
        <f t="shared" si="8"/>
        <v>57090819.669784762</v>
      </c>
      <c r="K45" s="39">
        <f t="shared" si="9"/>
        <v>40500020.420113534</v>
      </c>
      <c r="L45" s="40">
        <f t="shared" si="10"/>
        <v>51800020.420113534</v>
      </c>
      <c r="M45" s="2">
        <v>0.1</v>
      </c>
      <c r="N45" s="2">
        <v>0.38469999999999999</v>
      </c>
    </row>
    <row r="46" spans="1:14" x14ac:dyDescent="0.3">
      <c r="A46" s="6">
        <v>41</v>
      </c>
      <c r="B46" s="34">
        <f t="shared" si="11"/>
        <v>57761241.061051451</v>
      </c>
      <c r="C46" s="35">
        <f t="shared" si="1"/>
        <v>61319935.389375076</v>
      </c>
      <c r="D46" s="36">
        <f t="shared" si="2"/>
        <v>63579935.389375076</v>
      </c>
      <c r="E46" s="37">
        <f t="shared" si="3"/>
        <v>62765608.973142229</v>
      </c>
      <c r="F46" s="38">
        <f t="shared" si="4"/>
        <v>67285608.973142236</v>
      </c>
      <c r="G46" s="39">
        <f t="shared" si="5"/>
        <v>61483869.891297869</v>
      </c>
      <c r="H46" s="40">
        <f t="shared" si="6"/>
        <v>68263869.891297877</v>
      </c>
      <c r="I46" s="41">
        <f t="shared" si="7"/>
        <v>57029661.111371219</v>
      </c>
      <c r="J46" s="42">
        <f t="shared" si="8"/>
        <v>66069661.111371219</v>
      </c>
      <c r="K46" s="39">
        <f t="shared" si="9"/>
        <v>49257053.02023641</v>
      </c>
      <c r="L46" s="40">
        <f t="shared" si="10"/>
        <v>60557053.02023641</v>
      </c>
      <c r="M46" s="2">
        <v>0.10199999999999999</v>
      </c>
      <c r="N46" s="2">
        <v>0.39240000000000003</v>
      </c>
    </row>
    <row r="47" spans="1:14" x14ac:dyDescent="0.3">
      <c r="A47" s="6">
        <v>42</v>
      </c>
      <c r="B47" s="34">
        <f t="shared" si="11"/>
        <v>64578156.304066204</v>
      </c>
      <c r="C47" s="35">
        <f t="shared" si="1"/>
        <v>69415153.713260949</v>
      </c>
      <c r="D47" s="36">
        <f t="shared" si="2"/>
        <v>71675153.713260949</v>
      </c>
      <c r="E47" s="37">
        <f t="shared" si="3"/>
        <v>72028891.571011141</v>
      </c>
      <c r="F47" s="38">
        <f t="shared" si="4"/>
        <v>76548891.571011141</v>
      </c>
      <c r="G47" s="39">
        <f t="shared" si="5"/>
        <v>71661831.179717958</v>
      </c>
      <c r="H47" s="40">
        <f t="shared" si="6"/>
        <v>78441831.179717958</v>
      </c>
      <c r="I47" s="41">
        <f t="shared" si="7"/>
        <v>67707953.882352978</v>
      </c>
      <c r="J47" s="42">
        <f t="shared" si="8"/>
        <v>76747953.882352978</v>
      </c>
      <c r="K47" s="39">
        <f t="shared" si="9"/>
        <v>59861157.695985995</v>
      </c>
      <c r="L47" s="40">
        <f t="shared" si="10"/>
        <v>71161157.695986003</v>
      </c>
      <c r="M47" s="2">
        <v>0.104</v>
      </c>
      <c r="N47" s="2">
        <v>0.40010000000000001</v>
      </c>
    </row>
    <row r="48" spans="1:14" x14ac:dyDescent="0.3">
      <c r="A48" s="6">
        <v>43</v>
      </c>
      <c r="B48" s="34">
        <f t="shared" si="11"/>
        <v>72330667.303645313</v>
      </c>
      <c r="C48" s="35">
        <f t="shared" si="1"/>
        <v>78708665.618310273</v>
      </c>
      <c r="D48" s="36">
        <f t="shared" si="2"/>
        <v>80968665.618310273</v>
      </c>
      <c r="E48" s="37">
        <f t="shared" si="3"/>
        <v>82773144.263051406</v>
      </c>
      <c r="F48" s="38">
        <f t="shared" si="4"/>
        <v>87293144.263051406</v>
      </c>
      <c r="G48" s="39">
        <f t="shared" si="5"/>
        <v>83604607.037105173</v>
      </c>
      <c r="H48" s="40">
        <f t="shared" si="6"/>
        <v>90384607.037105173</v>
      </c>
      <c r="I48" s="41">
        <f t="shared" si="7"/>
        <v>80409494.333451554</v>
      </c>
      <c r="J48" s="42">
        <f t="shared" si="8"/>
        <v>89449494.333451554</v>
      </c>
      <c r="K48" s="39">
        <f t="shared" si="9"/>
        <v>72687972.809661567</v>
      </c>
      <c r="L48" s="40">
        <f t="shared" si="10"/>
        <v>83987972.809661567</v>
      </c>
      <c r="M48" s="2">
        <v>0.106</v>
      </c>
      <c r="N48" s="2">
        <v>0.4078</v>
      </c>
    </row>
    <row r="49" spans="1:14" x14ac:dyDescent="0.3">
      <c r="A49" s="6">
        <v>44</v>
      </c>
      <c r="B49" s="34">
        <f t="shared" si="11"/>
        <v>81164392.845240846</v>
      </c>
      <c r="C49" s="35">
        <f t="shared" si="1"/>
        <v>89396841.77263242</v>
      </c>
      <c r="D49" s="36">
        <f t="shared" si="2"/>
        <v>91656841.77263242</v>
      </c>
      <c r="E49" s="37">
        <f t="shared" si="3"/>
        <v>95253810.713257208</v>
      </c>
      <c r="F49" s="38">
        <f t="shared" si="4"/>
        <v>99773810.713257208</v>
      </c>
      <c r="G49" s="39">
        <f t="shared" si="5"/>
        <v>97633128.658891112</v>
      </c>
      <c r="H49" s="40">
        <f t="shared" si="6"/>
        <v>104413128.65889111</v>
      </c>
      <c r="I49" s="41">
        <f t="shared" si="7"/>
        <v>95523617.332616657</v>
      </c>
      <c r="J49" s="42">
        <f t="shared" si="8"/>
        <v>104563617.33261666</v>
      </c>
      <c r="K49" s="39">
        <f t="shared" si="9"/>
        <v>88192793.13918899</v>
      </c>
      <c r="L49" s="40">
        <f t="shared" si="10"/>
        <v>99492793.13918899</v>
      </c>
      <c r="M49" s="2">
        <v>0.108</v>
      </c>
      <c r="N49" s="2">
        <v>0.41549999999999998</v>
      </c>
    </row>
    <row r="50" spans="1:14" x14ac:dyDescent="0.3">
      <c r="A50" s="6">
        <v>45</v>
      </c>
      <c r="B50" s="34">
        <f t="shared" si="11"/>
        <v>91249855.431884348</v>
      </c>
      <c r="C50" s="35">
        <f t="shared" si="1"/>
        <v>101711329.06162061</v>
      </c>
      <c r="D50" s="36">
        <f t="shared" si="2"/>
        <v>103971329.06162061</v>
      </c>
      <c r="E50" s="37">
        <f t="shared" si="3"/>
        <v>109774335.24464236</v>
      </c>
      <c r="F50" s="38">
        <f t="shared" si="4"/>
        <v>114294335.24464236</v>
      </c>
      <c r="G50" s="39">
        <f t="shared" si="5"/>
        <v>114131291.16687971</v>
      </c>
      <c r="H50" s="40">
        <f t="shared" si="6"/>
        <v>120911291.16687971</v>
      </c>
      <c r="I50" s="41">
        <f t="shared" si="7"/>
        <v>113519421.86984158</v>
      </c>
      <c r="J50" s="42">
        <f t="shared" si="8"/>
        <v>122559421.86984158</v>
      </c>
      <c r="K50" s="39">
        <f t="shared" si="9"/>
        <v>106928527.89190361</v>
      </c>
      <c r="L50" s="40">
        <f t="shared" si="10"/>
        <v>118228527.89190361</v>
      </c>
      <c r="M50" s="2">
        <v>0.11</v>
      </c>
      <c r="N50" s="2">
        <v>0.42320000000000002</v>
      </c>
    </row>
    <row r="51" spans="1:14" x14ac:dyDescent="0.3">
      <c r="A51" s="6">
        <v>46</v>
      </c>
      <c r="B51" s="34">
        <f t="shared" si="11"/>
        <v>102787092.05829702</v>
      </c>
      <c r="C51" s="35">
        <f t="shared" si="1"/>
        <v>115925915.74408191</v>
      </c>
      <c r="D51" s="36">
        <f t="shared" si="2"/>
        <v>118185915.74408191</v>
      </c>
      <c r="E51" s="37">
        <f t="shared" si="3"/>
        <v>126695923.02990589</v>
      </c>
      <c r="F51" s="38">
        <f t="shared" si="4"/>
        <v>131215923.02990589</v>
      </c>
      <c r="G51" s="39">
        <f t="shared" si="5"/>
        <v>133559277.71538568</v>
      </c>
      <c r="H51" s="40">
        <f t="shared" si="6"/>
        <v>140339277.71538568</v>
      </c>
      <c r="I51" s="41">
        <f t="shared" si="7"/>
        <v>134963301.31223431</v>
      </c>
      <c r="J51" s="42">
        <f t="shared" si="8"/>
        <v>144003301.31223431</v>
      </c>
      <c r="K51" s="39">
        <f t="shared" si="9"/>
        <v>129567974.22062065</v>
      </c>
      <c r="L51" s="40">
        <f t="shared" si="10"/>
        <v>140867974.22062063</v>
      </c>
      <c r="M51" s="2">
        <v>0.112</v>
      </c>
      <c r="N51" s="2">
        <v>0.43090000000000001</v>
      </c>
    </row>
    <row r="52" spans="1:14" x14ac:dyDescent="0.3">
      <c r="A52" s="6">
        <v>47</v>
      </c>
      <c r="B52" s="34">
        <f t="shared" si="11"/>
        <v>116011178.89447863</v>
      </c>
      <c r="C52" s="35">
        <f t="shared" si="1"/>
        <v>132364829.50426149</v>
      </c>
      <c r="D52" s="36">
        <f t="shared" si="2"/>
        <v>134624829.50426149</v>
      </c>
      <c r="E52" s="37">
        <f t="shared" si="3"/>
        <v>146449429.89329755</v>
      </c>
      <c r="F52" s="38">
        <f t="shared" si="4"/>
        <v>150969429.89329755</v>
      </c>
      <c r="G52" s="39">
        <f t="shared" si="5"/>
        <v>156469907.12276682</v>
      </c>
      <c r="H52" s="40">
        <f t="shared" si="6"/>
        <v>163249907.12276682</v>
      </c>
      <c r="I52" s="41">
        <f t="shared" si="7"/>
        <v>160540596.50794029</v>
      </c>
      <c r="J52" s="42">
        <f t="shared" si="8"/>
        <v>169580596.50794029</v>
      </c>
      <c r="K52" s="39">
        <f t="shared" si="9"/>
        <v>156931509.55109778</v>
      </c>
      <c r="L52" s="40">
        <f t="shared" si="10"/>
        <v>168231509.55109778</v>
      </c>
      <c r="M52" s="2">
        <v>0.114</v>
      </c>
      <c r="N52" s="2">
        <v>0.43859999999999999</v>
      </c>
    </row>
    <row r="53" spans="1:14" x14ac:dyDescent="0.3">
      <c r="A53" s="6">
        <v>48</v>
      </c>
      <c r="B53" s="34">
        <f t="shared" si="11"/>
        <v>131198862.29625128</v>
      </c>
      <c r="C53" s="35">
        <f t="shared" si="1"/>
        <v>151412786.80978563</v>
      </c>
      <c r="D53" s="36">
        <f t="shared" si="2"/>
        <v>153672786.80978563</v>
      </c>
      <c r="E53" s="37">
        <f t="shared" si="3"/>
        <v>169549877.01390535</v>
      </c>
      <c r="F53" s="38">
        <f t="shared" si="4"/>
        <v>174069877.01390535</v>
      </c>
      <c r="G53" s="39">
        <f t="shared" si="5"/>
        <v>183528736.55451173</v>
      </c>
      <c r="H53" s="40">
        <f t="shared" si="6"/>
        <v>190308736.55451173</v>
      </c>
      <c r="I53" s="41">
        <f t="shared" si="7"/>
        <v>191082404.93564445</v>
      </c>
      <c r="J53" s="42">
        <f t="shared" si="8"/>
        <v>200122404.93564445</v>
      </c>
      <c r="K53" s="39">
        <f t="shared" si="9"/>
        <v>190021605.18349788</v>
      </c>
      <c r="L53" s="40">
        <f t="shared" si="10"/>
        <v>201321605.18349788</v>
      </c>
      <c r="M53" s="2">
        <v>0.11600000000000001</v>
      </c>
      <c r="N53" s="2">
        <v>0.44629999999999997</v>
      </c>
    </row>
    <row r="54" spans="1:14" x14ac:dyDescent="0.3">
      <c r="A54" s="6">
        <v>49</v>
      </c>
      <c r="B54" s="34">
        <f t="shared" si="11"/>
        <v>148676531.33060101</v>
      </c>
      <c r="C54" s="35">
        <f t="shared" si="1"/>
        <v>173527186.88859081</v>
      </c>
      <c r="D54" s="36">
        <f t="shared" si="2"/>
        <v>175787186.88859081</v>
      </c>
      <c r="E54" s="37">
        <f t="shared" si="3"/>
        <v>196614207.94953772</v>
      </c>
      <c r="F54" s="38">
        <f t="shared" si="4"/>
        <v>201134207.94953772</v>
      </c>
      <c r="G54" s="39">
        <f t="shared" si="5"/>
        <v>215538838.56950605</v>
      </c>
      <c r="H54" s="40">
        <f t="shared" si="6"/>
        <v>222318838.56950605</v>
      </c>
      <c r="I54" s="41">
        <f t="shared" si="7"/>
        <v>227598853.83128744</v>
      </c>
      <c r="J54" s="42">
        <f t="shared" si="8"/>
        <v>236638853.83128744</v>
      </c>
      <c r="K54" s="39">
        <f t="shared" si="9"/>
        <v>230065948.53669712</v>
      </c>
      <c r="L54" s="40">
        <f t="shared" si="10"/>
        <v>241365948.53669712</v>
      </c>
      <c r="M54" s="2">
        <v>0.11799999999999999</v>
      </c>
      <c r="N54" s="2">
        <v>0.45400000000000001</v>
      </c>
    </row>
    <row r="55" spans="1:14" x14ac:dyDescent="0.3">
      <c r="A55" s="6">
        <v>50</v>
      </c>
      <c r="B55" s="34">
        <f t="shared" si="11"/>
        <v>168829819.76258618</v>
      </c>
      <c r="C55" s="35">
        <f t="shared" si="1"/>
        <v>199252937.11164701</v>
      </c>
      <c r="D55" s="36">
        <f t="shared" si="2"/>
        <v>201512937.11164701</v>
      </c>
      <c r="E55" s="37">
        <f t="shared" si="3"/>
        <v>228383059.32358655</v>
      </c>
      <c r="F55" s="38">
        <f t="shared" si="4"/>
        <v>232903059.32358655</v>
      </c>
      <c r="G55" s="39">
        <f t="shared" si="5"/>
        <v>253471410.56875232</v>
      </c>
      <c r="H55" s="40">
        <f t="shared" si="6"/>
        <v>260251410.56875232</v>
      </c>
      <c r="I55" s="41">
        <f t="shared" si="7"/>
        <v>271320497.19053584</v>
      </c>
      <c r="J55" s="42">
        <f t="shared" si="8"/>
        <v>280360497.19053584</v>
      </c>
      <c r="K55" s="39">
        <f t="shared" si="9"/>
        <v>278571457.976381</v>
      </c>
      <c r="L55" s="40">
        <f t="shared" si="10"/>
        <v>289871457.976381</v>
      </c>
      <c r="M55" s="2">
        <v>0.12</v>
      </c>
      <c r="N55" s="2">
        <v>0.4617</v>
      </c>
    </row>
    <row r="56" spans="1:14" x14ac:dyDescent="0.3">
      <c r="A56" s="6">
        <v>51</v>
      </c>
      <c r="B56" s="34">
        <f t="shared" si="11"/>
        <v>192115190.63930246</v>
      </c>
      <c r="C56" s="35">
        <f t="shared" si="1"/>
        <v>229240513.44816917</v>
      </c>
      <c r="D56" s="36">
        <f t="shared" si="2"/>
        <v>231500513.44816917</v>
      </c>
      <c r="E56" s="37">
        <f t="shared" si="3"/>
        <v>265747510.94416761</v>
      </c>
      <c r="F56" s="38">
        <f t="shared" si="4"/>
        <v>270267510.94416761</v>
      </c>
      <c r="G56" s="39">
        <f t="shared" si="5"/>
        <v>298503678.91259766</v>
      </c>
      <c r="H56" s="40">
        <f t="shared" si="6"/>
        <v>305283678.91259766</v>
      </c>
      <c r="I56" s="41">
        <f t="shared" si="7"/>
        <v>323749948.62653369</v>
      </c>
      <c r="J56" s="42">
        <f t="shared" si="8"/>
        <v>332789948.62653369</v>
      </c>
      <c r="K56" s="39">
        <f t="shared" si="9"/>
        <v>337392116.5534485</v>
      </c>
      <c r="L56" s="40">
        <f t="shared" si="10"/>
        <v>348692116.5534485</v>
      </c>
      <c r="M56" s="2">
        <v>0.122</v>
      </c>
      <c r="N56" s="2">
        <v>0.46939999999999998</v>
      </c>
    </row>
    <row r="57" spans="1:14" x14ac:dyDescent="0.3">
      <c r="A57" s="6">
        <v>52</v>
      </c>
      <c r="B57" s="34">
        <f t="shared" si="11"/>
        <v>219073937.28849939</v>
      </c>
      <c r="C57" s="35">
        <f t="shared" si="1"/>
        <v>264268006.10000181</v>
      </c>
      <c r="D57" s="36">
        <f t="shared" si="2"/>
        <v>266528006.10000181</v>
      </c>
      <c r="E57" s="37">
        <f t="shared" si="3"/>
        <v>309782027.26848131</v>
      </c>
      <c r="F57" s="38">
        <f t="shared" si="4"/>
        <v>314302027.26848131</v>
      </c>
      <c r="G57" s="39">
        <f t="shared" si="5"/>
        <v>352065948.62552696</v>
      </c>
      <c r="H57" s="40">
        <f t="shared" si="6"/>
        <v>358845948.62552696</v>
      </c>
      <c r="I57" s="41">
        <f t="shared" si="7"/>
        <v>386726444.26649457</v>
      </c>
      <c r="J57" s="42">
        <f t="shared" si="8"/>
        <v>395766444.26649457</v>
      </c>
      <c r="K57" s="39">
        <f t="shared" si="9"/>
        <v>408814384.30638725</v>
      </c>
      <c r="L57" s="40">
        <f t="shared" si="10"/>
        <v>420114384.30638725</v>
      </c>
      <c r="M57" s="2">
        <v>0.124</v>
      </c>
      <c r="N57" s="2">
        <v>0.47710000000000002</v>
      </c>
    </row>
    <row r="58" spans="1:14" x14ac:dyDescent="0.3">
      <c r="A58" s="6">
        <v>53</v>
      </c>
      <c r="B58" s="34">
        <f t="shared" si="11"/>
        <v>250349134.57591254</v>
      </c>
      <c r="C58" s="35">
        <f t="shared" si="1"/>
        <v>305268084.2700839</v>
      </c>
      <c r="D58" s="36">
        <f t="shared" si="2"/>
        <v>307528084.2700839</v>
      </c>
      <c r="E58" s="37">
        <f t="shared" si="3"/>
        <v>361785114.45596695</v>
      </c>
      <c r="F58" s="38">
        <f t="shared" si="4"/>
        <v>366305114.45596695</v>
      </c>
      <c r="G58" s="39">
        <f t="shared" si="5"/>
        <v>415900147.35944003</v>
      </c>
      <c r="H58" s="40">
        <f t="shared" si="6"/>
        <v>422680147.35944003</v>
      </c>
      <c r="I58" s="41">
        <f t="shared" si="7"/>
        <v>462506781.66218156</v>
      </c>
      <c r="J58" s="42">
        <f t="shared" si="8"/>
        <v>471546781.66218156</v>
      </c>
      <c r="K58" s="39">
        <f t="shared" si="9"/>
        <v>495665032.86371142</v>
      </c>
      <c r="L58" s="40">
        <f t="shared" si="10"/>
        <v>506965032.86371142</v>
      </c>
      <c r="M58" s="2">
        <v>0.126</v>
      </c>
      <c r="N58" s="2">
        <v>0.48480000000000001</v>
      </c>
    </row>
    <row r="59" spans="1:14" x14ac:dyDescent="0.3">
      <c r="A59" s="6">
        <v>54</v>
      </c>
      <c r="B59" s="34">
        <f t="shared" si="11"/>
        <v>286706198.48502576</v>
      </c>
      <c r="C59" s="35">
        <f t="shared" si="1"/>
        <v>353361045.30588478</v>
      </c>
      <c r="D59" s="36">
        <f t="shared" si="2"/>
        <v>355621045.30588478</v>
      </c>
      <c r="E59" s="37">
        <f t="shared" si="3"/>
        <v>423329614.48957628</v>
      </c>
      <c r="F59" s="38">
        <f t="shared" si="4"/>
        <v>427849614.48957628</v>
      </c>
      <c r="G59" s="39">
        <f t="shared" si="5"/>
        <v>492132851.38365555</v>
      </c>
      <c r="H59" s="40">
        <f t="shared" si="6"/>
        <v>498912851.38365555</v>
      </c>
      <c r="I59" s="41">
        <f t="shared" si="7"/>
        <v>553867054.11345208</v>
      </c>
      <c r="J59" s="42">
        <f t="shared" si="8"/>
        <v>562907054.11345208</v>
      </c>
      <c r="K59" s="39">
        <f t="shared" si="9"/>
        <v>601447660.43447745</v>
      </c>
      <c r="L59" s="40">
        <f t="shared" si="10"/>
        <v>612747660.43447745</v>
      </c>
      <c r="M59" s="2">
        <v>0.128</v>
      </c>
      <c r="N59" s="2">
        <v>0.49249999999999999</v>
      </c>
    </row>
    <row r="60" spans="1:14" x14ac:dyDescent="0.3">
      <c r="A60" s="6">
        <v>55</v>
      </c>
      <c r="B60" s="34">
        <f t="shared" si="11"/>
        <v>329057866.6112681</v>
      </c>
      <c r="C60" s="35">
        <f t="shared" si="1"/>
        <v>409895405.02677268</v>
      </c>
      <c r="D60" s="36">
        <f t="shared" si="2"/>
        <v>412155405.02677268</v>
      </c>
      <c r="E60" s="37">
        <f t="shared" si="3"/>
        <v>496325064.25703168</v>
      </c>
      <c r="F60" s="38">
        <f t="shared" si="4"/>
        <v>500845064.25703168</v>
      </c>
      <c r="G60" s="39">
        <f t="shared" si="5"/>
        <v>583366604.07053232</v>
      </c>
      <c r="H60" s="40">
        <f t="shared" si="6"/>
        <v>590146604.07053232</v>
      </c>
      <c r="I60" s="41">
        <f t="shared" si="7"/>
        <v>664230863.6938746</v>
      </c>
      <c r="J60" s="42">
        <f t="shared" si="8"/>
        <v>673270863.6938746</v>
      </c>
      <c r="K60" s="39">
        <f t="shared" si="9"/>
        <v>730515995.91985965</v>
      </c>
      <c r="L60" s="40">
        <f t="shared" si="10"/>
        <v>741815995.91985965</v>
      </c>
      <c r="M60" s="2">
        <v>0.13</v>
      </c>
      <c r="N60" s="2">
        <v>0.50019999999999998</v>
      </c>
    </row>
    <row r="61" spans="1:14" x14ac:dyDescent="0.3">
      <c r="A61" s="6">
        <v>56</v>
      </c>
      <c r="B61" s="34">
        <f t="shared" si="11"/>
        <v>378494604.72559553</v>
      </c>
      <c r="C61" s="35">
        <f t="shared" si="1"/>
        <v>476497854.37871224</v>
      </c>
      <c r="D61" s="36">
        <f t="shared" si="2"/>
        <v>478757854.37871224</v>
      </c>
      <c r="E61" s="37">
        <f t="shared" si="3"/>
        <v>583095194.62361002</v>
      </c>
      <c r="F61" s="38">
        <f t="shared" si="4"/>
        <v>587615194.62361002</v>
      </c>
      <c r="G61" s="39">
        <f t="shared" si="5"/>
        <v>692794399.17695451</v>
      </c>
      <c r="H61" s="40">
        <f t="shared" si="6"/>
        <v>699574399.17695451</v>
      </c>
      <c r="I61" s="41">
        <f t="shared" si="7"/>
        <v>797831341.92437899</v>
      </c>
      <c r="J61" s="42">
        <f t="shared" si="8"/>
        <v>806871341.92437899</v>
      </c>
      <c r="K61" s="39">
        <f t="shared" si="9"/>
        <v>888294529.62379956</v>
      </c>
      <c r="L61" s="40">
        <f t="shared" si="10"/>
        <v>899594529.62379956</v>
      </c>
      <c r="M61" s="2">
        <v>0.13200000000000001</v>
      </c>
      <c r="N61" s="2">
        <v>0.50790000000000002</v>
      </c>
    </row>
    <row r="62" spans="1:14" x14ac:dyDescent="0.3">
      <c r="A62" s="6">
        <v>57</v>
      </c>
      <c r="B62" s="34">
        <f t="shared" si="11"/>
        <v>436321684.93732202</v>
      </c>
      <c r="C62" s="35">
        <f t="shared" si="1"/>
        <v>555134873.86211967</v>
      </c>
      <c r="D62" s="36">
        <f t="shared" si="2"/>
        <v>557394873.86211967</v>
      </c>
      <c r="E62" s="37">
        <f t="shared" si="3"/>
        <v>686474473.5091325</v>
      </c>
      <c r="F62" s="38">
        <f t="shared" si="4"/>
        <v>690994473.5091325</v>
      </c>
      <c r="G62" s="39">
        <f t="shared" si="5"/>
        <v>824343575.34891868</v>
      </c>
      <c r="H62" s="40">
        <f t="shared" si="6"/>
        <v>831123575.34891868</v>
      </c>
      <c r="I62" s="41">
        <f t="shared" si="7"/>
        <v>959916455.92838526</v>
      </c>
      <c r="J62" s="42">
        <f t="shared" si="8"/>
        <v>968956455.92838526</v>
      </c>
      <c r="K62" s="39">
        <f t="shared" si="9"/>
        <v>1081560205.1496592</v>
      </c>
      <c r="L62" s="40">
        <f t="shared" si="10"/>
        <v>1092860205.1496592</v>
      </c>
      <c r="M62" s="2">
        <v>0.13400000000000001</v>
      </c>
      <c r="N62" s="2">
        <v>0.51559999999999995</v>
      </c>
    </row>
    <row r="63" spans="1:14" x14ac:dyDescent="0.3">
      <c r="A63" s="6">
        <v>58</v>
      </c>
      <c r="B63" s="34">
        <f t="shared" si="11"/>
        <v>504104481.56734645</v>
      </c>
      <c r="C63" s="35">
        <f t="shared" si="1"/>
        <v>648188888.77804744</v>
      </c>
      <c r="D63" s="36">
        <f t="shared" si="2"/>
        <v>650448888.77804744</v>
      </c>
      <c r="E63" s="37">
        <f t="shared" si="3"/>
        <v>809928661.51815259</v>
      </c>
      <c r="F63" s="38">
        <f t="shared" si="4"/>
        <v>814448661.51815259</v>
      </c>
      <c r="G63" s="39">
        <f t="shared" si="5"/>
        <v>982857151.37461317</v>
      </c>
      <c r="H63" s="40">
        <f t="shared" si="6"/>
        <v>989637151.37461317</v>
      </c>
      <c r="I63" s="41">
        <f t="shared" si="7"/>
        <v>1157009892.0979037</v>
      </c>
      <c r="J63" s="42">
        <f t="shared" si="8"/>
        <v>1166049892.0979037</v>
      </c>
      <c r="K63" s="39">
        <f t="shared" si="9"/>
        <v>1318803128.6392047</v>
      </c>
      <c r="L63" s="40">
        <f t="shared" si="10"/>
        <v>1330103128.6392047</v>
      </c>
      <c r="M63" s="2">
        <v>0.13600000000000001</v>
      </c>
      <c r="N63" s="2">
        <v>0.52329999999999999</v>
      </c>
    </row>
    <row r="64" spans="1:14" x14ac:dyDescent="0.3">
      <c r="A64" s="6">
        <v>59</v>
      </c>
      <c r="B64" s="34">
        <f t="shared" si="11"/>
        <v>583723907.36961401</v>
      </c>
      <c r="C64" s="35">
        <f t="shared" si="1"/>
        <v>758552600.53971863</v>
      </c>
      <c r="D64" s="36">
        <f t="shared" si="2"/>
        <v>760812600.53971863</v>
      </c>
      <c r="E64" s="37">
        <f t="shared" si="3"/>
        <v>957705719.1195128</v>
      </c>
      <c r="F64" s="38">
        <f t="shared" si="4"/>
        <v>962225719.1195128</v>
      </c>
      <c r="G64" s="39">
        <f t="shared" si="5"/>
        <v>1174322951.8870351</v>
      </c>
      <c r="H64" s="40">
        <f t="shared" si="6"/>
        <v>1181102951.8870351</v>
      </c>
      <c r="I64" s="41">
        <f t="shared" si="7"/>
        <v>1397243505.7446749</v>
      </c>
      <c r="J64" s="42">
        <f t="shared" si="8"/>
        <v>1406283505.7446749</v>
      </c>
      <c r="K64" s="39">
        <f t="shared" si="9"/>
        <v>1610689843.3740683</v>
      </c>
      <c r="L64" s="40">
        <f t="shared" si="10"/>
        <v>1621989843.3740683</v>
      </c>
      <c r="M64" s="2">
        <v>0.13800000000000001</v>
      </c>
      <c r="N64" s="2">
        <v>0.53100000000000003</v>
      </c>
    </row>
    <row r="65" spans="1:14" x14ac:dyDescent="0.3">
      <c r="A65" s="6">
        <v>60</v>
      </c>
      <c r="B65" s="34">
        <f t="shared" si="11"/>
        <v>677444385.23157084</v>
      </c>
      <c r="C65" s="35">
        <f t="shared" si="1"/>
        <v>889746087.81445491</v>
      </c>
      <c r="D65" s="36">
        <f t="shared" si="2"/>
        <v>892006087.81445491</v>
      </c>
      <c r="E65" s="37">
        <f t="shared" si="3"/>
        <v>1135025173.1257629</v>
      </c>
      <c r="F65" s="38">
        <f t="shared" si="4"/>
        <v>1139545173.1257629</v>
      </c>
      <c r="G65" s="39">
        <f t="shared" si="5"/>
        <v>1406163900.7207522</v>
      </c>
      <c r="H65" s="40">
        <f t="shared" si="6"/>
        <v>1412943900.7207522</v>
      </c>
      <c r="I65" s="41">
        <f t="shared" si="7"/>
        <v>1690782195.1876931</v>
      </c>
      <c r="J65" s="42">
        <f t="shared" si="8"/>
        <v>1699822195.1876931</v>
      </c>
      <c r="K65" s="39">
        <f t="shared" si="9"/>
        <v>1970660148.4896474</v>
      </c>
      <c r="L65" s="40">
        <f t="shared" si="10"/>
        <v>1981960148.4896474</v>
      </c>
      <c r="M65" s="2">
        <v>0.14000000000000001</v>
      </c>
      <c r="N65" s="2">
        <v>0.53869999999999896</v>
      </c>
    </row>
    <row r="66" spans="1:14" x14ac:dyDescent="0.3"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4" x14ac:dyDescent="0.3"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4" x14ac:dyDescent="0.3"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4" x14ac:dyDescent="0.3"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4" x14ac:dyDescent="0.3"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4" x14ac:dyDescent="0.3"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4" x14ac:dyDescent="0.3"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4" x14ac:dyDescent="0.3"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4" x14ac:dyDescent="0.3"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4" x14ac:dyDescent="0.3"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4" x14ac:dyDescent="0.3"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4" x14ac:dyDescent="0.3"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4" x14ac:dyDescent="0.3"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4" x14ac:dyDescent="0.3"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4" x14ac:dyDescent="0.3"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3:12" x14ac:dyDescent="0.3"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3:12" x14ac:dyDescent="0.3"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3:12" x14ac:dyDescent="0.3"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3:12" x14ac:dyDescent="0.3"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3:12" x14ac:dyDescent="0.3"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3:12" x14ac:dyDescent="0.3">
      <c r="C86" s="3"/>
      <c r="D86" s="3"/>
      <c r="E86" s="3"/>
      <c r="F86" s="3"/>
      <c r="G86" s="3"/>
      <c r="H86" s="3"/>
      <c r="I86" s="3"/>
      <c r="J86" s="3"/>
      <c r="K86" s="3"/>
      <c r="L86" s="3"/>
    </row>
  </sheetData>
  <mergeCells count="2">
    <mergeCell ref="F1:G1"/>
    <mergeCell ref="F2:G2"/>
  </mergeCells>
  <phoneticPr fontId="2" type="noConversion"/>
  <conditionalFormatting sqref="B20:L65 B6:B21 B20 B21 C8:D19 E11:F19 G14:H19 H17:J194 F20:L65">
    <cfRule type="cellIs" dxfId="5" priority="3" operator="greaterThan">
      <formula>$F$2</formula>
    </cfRule>
  </conditionalFormatting>
  <conditionalFormatting sqref="I17:J65">
    <cfRule type="cellIs" dxfId="4" priority="2" operator="greaterThan">
      <formula>$F$2</formula>
    </cfRule>
  </conditionalFormatting>
  <conditionalFormatting sqref="K20:K65">
    <cfRule type="cellIs" dxfId="3" priority="1" operator="greaterThan">
      <formula>$F$2</formula>
    </cfRule>
  </conditionalFormatting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장녹템 스택작 계산기</vt:lpstr>
      <vt:lpstr>장녹템 스택작 계산기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2019-01-13T14:15:51Z</dcterms:created>
  <dcterms:modified xsi:type="dcterms:W3CDTF">2019-01-17T09:54:45Z</dcterms:modified>
</cp:coreProperties>
</file>