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bookViews>
    <workbookView xWindow="0" yWindow="0" windowWidth="28800" windowHeight="1225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" l="1"/>
  <c r="J6" i="2"/>
  <c r="J7" i="2"/>
  <c r="J8" i="2"/>
  <c r="J5" i="2"/>
  <c r="J4" i="2"/>
  <c r="F6" i="2"/>
  <c r="C14" i="2" s="1"/>
  <c r="F7" i="2"/>
  <c r="F8" i="2"/>
  <c r="F5" i="2"/>
  <c r="C13" i="2" s="1"/>
  <c r="O26" i="2"/>
  <c r="O27" i="2"/>
  <c r="O28" i="2"/>
  <c r="O25" i="2"/>
  <c r="N28" i="2"/>
  <c r="N27" i="2"/>
  <c r="N26" i="2"/>
  <c r="N25" i="2"/>
  <c r="Y21" i="2"/>
  <c r="Y20" i="2"/>
  <c r="Y19" i="2"/>
  <c r="Y18" i="2"/>
  <c r="Y14" i="2"/>
  <c r="Y13" i="2"/>
  <c r="Y12" i="2"/>
  <c r="Y11" i="2"/>
  <c r="N8" i="2"/>
  <c r="X21" i="2"/>
  <c r="X20" i="2"/>
  <c r="X19" i="2"/>
  <c r="X18" i="2"/>
  <c r="X14" i="2"/>
  <c r="X13" i="2"/>
  <c r="X12" i="2"/>
  <c r="X11" i="2"/>
  <c r="X5" i="2"/>
  <c r="X6" i="2"/>
  <c r="X7" i="2"/>
  <c r="X4" i="2"/>
  <c r="Y4" i="2"/>
  <c r="W22" i="2"/>
  <c r="V22" i="2"/>
  <c r="U22" i="2"/>
  <c r="T22" i="2"/>
  <c r="S22" i="2"/>
  <c r="R22" i="2"/>
  <c r="Q22" i="2"/>
  <c r="P22" i="2"/>
  <c r="O22" i="2"/>
  <c r="N22" i="2"/>
  <c r="W15" i="2"/>
  <c r="V15" i="2"/>
  <c r="U15" i="2"/>
  <c r="T15" i="2"/>
  <c r="S15" i="2"/>
  <c r="R15" i="2"/>
  <c r="Q15" i="2"/>
  <c r="P15" i="2"/>
  <c r="O15" i="2"/>
  <c r="N15" i="2"/>
  <c r="Y5" i="2"/>
  <c r="Y6" i="2"/>
  <c r="Y7" i="2"/>
  <c r="O8" i="2"/>
  <c r="P8" i="2"/>
  <c r="Q8" i="2"/>
  <c r="R8" i="2"/>
  <c r="S8" i="2"/>
  <c r="T8" i="2"/>
  <c r="U8" i="2"/>
  <c r="V8" i="2"/>
  <c r="W8" i="2"/>
  <c r="D14" i="2" l="1"/>
  <c r="E14" i="2" s="1"/>
  <c r="J14" i="2" s="1"/>
  <c r="K14" i="2" s="1"/>
  <c r="D13" i="2"/>
  <c r="E13" i="2" s="1"/>
  <c r="H13" i="2" s="1"/>
  <c r="I13" i="2" s="1"/>
  <c r="C16" i="2"/>
  <c r="D16" i="2" s="1"/>
  <c r="E16" i="2" s="1"/>
  <c r="H16" i="2" s="1"/>
  <c r="I16" i="2" s="1"/>
  <c r="X15" i="2"/>
  <c r="C15" i="2"/>
  <c r="D15" i="2" s="1"/>
  <c r="E15" i="2" s="1"/>
  <c r="H15" i="2" s="1"/>
  <c r="I15" i="2" s="1"/>
  <c r="O29" i="2"/>
  <c r="N29" i="2"/>
  <c r="Y22" i="2"/>
  <c r="X22" i="2"/>
  <c r="Y15" i="2"/>
  <c r="X8" i="2"/>
  <c r="Y8" i="2"/>
  <c r="J13" i="2" l="1"/>
  <c r="K13" i="2" s="1"/>
  <c r="H14" i="2"/>
  <c r="I14" i="2" s="1"/>
  <c r="J15" i="2"/>
  <c r="K15" i="2" s="1"/>
  <c r="J16" i="2"/>
  <c r="K16" i="2" s="1"/>
</calcChain>
</file>

<file path=xl/sharedStrings.xml><?xml version="1.0" encoding="utf-8"?>
<sst xmlns="http://schemas.openxmlformats.org/spreadsheetml/2006/main" count="107" uniqueCount="72">
  <si>
    <t>속도</t>
  </si>
  <si>
    <t>가속</t>
  </si>
  <si>
    <t>회전</t>
  </si>
  <si>
    <t>제동</t>
  </si>
  <si>
    <t>평균</t>
    <phoneticPr fontId="1" type="noConversion"/>
  </si>
  <si>
    <t>평균</t>
    <phoneticPr fontId="1" type="noConversion"/>
  </si>
  <si>
    <t>합계</t>
    <phoneticPr fontId="1" type="noConversion"/>
  </si>
  <si>
    <t>속</t>
    <phoneticPr fontId="1" type="noConversion"/>
  </si>
  <si>
    <t>가</t>
    <phoneticPr fontId="1" type="noConversion"/>
  </si>
  <si>
    <t>회</t>
    <phoneticPr fontId="1" type="noConversion"/>
  </si>
  <si>
    <t>제</t>
    <phoneticPr fontId="1" type="noConversion"/>
  </si>
  <si>
    <t>구분</t>
    <phoneticPr fontId="1" type="noConversion"/>
  </si>
  <si>
    <t>1 Lv</t>
    <phoneticPr fontId="1" type="noConversion"/>
  </si>
  <si>
    <t>2 Lv</t>
    <phoneticPr fontId="1" type="noConversion"/>
  </si>
  <si>
    <t>3 Lv</t>
    <phoneticPr fontId="1" type="noConversion"/>
  </si>
  <si>
    <t>4 Lv</t>
    <phoneticPr fontId="1" type="noConversion"/>
  </si>
  <si>
    <t>5 Lv</t>
    <phoneticPr fontId="1" type="noConversion"/>
  </si>
  <si>
    <t>6 Lv</t>
    <phoneticPr fontId="1" type="noConversion"/>
  </si>
  <si>
    <t>7 Lv</t>
    <phoneticPr fontId="1" type="noConversion"/>
  </si>
  <si>
    <t>8 Lv</t>
    <phoneticPr fontId="1" type="noConversion"/>
  </si>
  <si>
    <t>9 Lv</t>
    <phoneticPr fontId="1" type="noConversion"/>
  </si>
  <si>
    <t>10 Lv</t>
    <phoneticPr fontId="1" type="noConversion"/>
  </si>
  <si>
    <t>11 Lv</t>
    <phoneticPr fontId="1" type="noConversion"/>
  </si>
  <si>
    <t>12 Lv</t>
    <phoneticPr fontId="1" type="noConversion"/>
  </si>
  <si>
    <t>13 Lv</t>
    <phoneticPr fontId="1" type="noConversion"/>
  </si>
  <si>
    <t>14 Lv</t>
    <phoneticPr fontId="1" type="noConversion"/>
  </si>
  <si>
    <t>15 Lv</t>
    <phoneticPr fontId="1" type="noConversion"/>
  </si>
  <si>
    <t>16 Lv</t>
    <phoneticPr fontId="1" type="noConversion"/>
  </si>
  <si>
    <t>17 Lv</t>
    <phoneticPr fontId="1" type="noConversion"/>
  </si>
  <si>
    <t>18 Lv</t>
    <phoneticPr fontId="1" type="noConversion"/>
  </si>
  <si>
    <t>19 Lv</t>
    <phoneticPr fontId="1" type="noConversion"/>
  </si>
  <si>
    <t>20 Lv</t>
    <phoneticPr fontId="1" type="noConversion"/>
  </si>
  <si>
    <t>21 Lv</t>
    <phoneticPr fontId="1" type="noConversion"/>
  </si>
  <si>
    <t>22 Lv</t>
    <phoneticPr fontId="1" type="noConversion"/>
  </si>
  <si>
    <t>23 Lv</t>
    <phoneticPr fontId="1" type="noConversion"/>
  </si>
  <si>
    <t>24 Lv</t>
    <phoneticPr fontId="1" type="noConversion"/>
  </si>
  <si>
    <t>25 Lv</t>
    <phoneticPr fontId="1" type="noConversion"/>
  </si>
  <si>
    <t>26 Lv</t>
    <phoneticPr fontId="1" type="noConversion"/>
  </si>
  <si>
    <t>27 Lv</t>
    <phoneticPr fontId="1" type="noConversion"/>
  </si>
  <si>
    <t>28 Lv</t>
    <phoneticPr fontId="1" type="noConversion"/>
  </si>
  <si>
    <t>29 Lv</t>
    <phoneticPr fontId="1" type="noConversion"/>
  </si>
  <si>
    <t>30 Lv</t>
    <phoneticPr fontId="1" type="noConversion"/>
  </si>
  <si>
    <t>1~30 Lv</t>
    <phoneticPr fontId="1" type="noConversion"/>
  </si>
  <si>
    <t>합계</t>
    <phoneticPr fontId="1" type="noConversion"/>
  </si>
  <si>
    <t>구분</t>
    <phoneticPr fontId="1" type="noConversion"/>
  </si>
  <si>
    <t>기본 정보 입력</t>
    <phoneticPr fontId="1" type="noConversion"/>
  </si>
  <si>
    <t>말 기본 정보</t>
    <phoneticPr fontId="1" type="noConversion"/>
  </si>
  <si>
    <t>마구 착용</t>
    <phoneticPr fontId="1" type="noConversion"/>
  </si>
  <si>
    <t>펄 마구 착용</t>
    <phoneticPr fontId="1" type="noConversion"/>
  </si>
  <si>
    <t>기본정보 계</t>
    <phoneticPr fontId="1" type="noConversion"/>
  </si>
  <si>
    <t>결과 값</t>
    <phoneticPr fontId="1" type="noConversion"/>
  </si>
  <si>
    <t>증가 수치</t>
    <phoneticPr fontId="1" type="noConversion"/>
  </si>
  <si>
    <t>30 Lv 말 기준 예상 정보</t>
    <phoneticPr fontId="1" type="noConversion"/>
  </si>
  <si>
    <t>조정 전</t>
    <phoneticPr fontId="1" type="noConversion"/>
  </si>
  <si>
    <t>조정 후</t>
    <phoneticPr fontId="1" type="noConversion"/>
  </si>
  <si>
    <t>말 현재 수치</t>
    <phoneticPr fontId="1" type="noConversion"/>
  </si>
  <si>
    <t>전 Lv 수치</t>
    <phoneticPr fontId="1" type="noConversion"/>
  </si>
  <si>
    <t>증가수치</t>
    <phoneticPr fontId="1" type="noConversion"/>
  </si>
  <si>
    <t>구분</t>
    <phoneticPr fontId="1" type="noConversion"/>
  </si>
  <si>
    <t>레벨 당 증가</t>
    <phoneticPr fontId="1" type="noConversion"/>
  </si>
  <si>
    <t>현재 기준</t>
    <phoneticPr fontId="1" type="noConversion"/>
  </si>
  <si>
    <t>30 Lv 예상</t>
    <phoneticPr fontId="1" type="noConversion"/>
  </si>
  <si>
    <t>마구/펄마구 미포함</t>
    <phoneticPr fontId="1" type="noConversion"/>
  </si>
  <si>
    <t>마구/펄마구 포함</t>
    <phoneticPr fontId="1" type="noConversion"/>
  </si>
  <si>
    <t>조정 수치</t>
    <phoneticPr fontId="1" type="noConversion"/>
  </si>
  <si>
    <t>레벨 당 증가수치 상세</t>
    <phoneticPr fontId="1" type="noConversion"/>
  </si>
  <si>
    <t>속도</t>
    <phoneticPr fontId="1" type="noConversion"/>
  </si>
  <si>
    <t>가속</t>
    <phoneticPr fontId="1" type="noConversion"/>
  </si>
  <si>
    <t>회전</t>
    <phoneticPr fontId="1" type="noConversion"/>
  </si>
  <si>
    <t>제동</t>
    <phoneticPr fontId="1" type="noConversion"/>
  </si>
  <si>
    <t>레벨</t>
    <phoneticPr fontId="1" type="noConversion"/>
  </si>
  <si>
    <t>현재 기준 정보 입력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</si>
</sst>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 ;[Red]\-#,##0\ 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굴림"/>
      <family val="3"/>
      <charset val="129"/>
    </font>
    <font>
      <sz val="9"/>
      <color theme="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7" borderId="0" xfId="0" applyFont="1" applyFill="1" applyAlignment="1">
      <alignment vertical="center" shrinkToFit="1"/>
    </xf>
    <xf numFmtId="0" fontId="2" fillId="8" borderId="16" xfId="0" applyFont="1" applyFill="1" applyBorder="1" applyAlignment="1">
      <alignment horizontal="center" vertical="center" shrinkToFit="1"/>
    </xf>
    <xf numFmtId="0" fontId="2" fillId="8" borderId="17" xfId="0" applyFont="1" applyFill="1" applyBorder="1" applyAlignment="1">
      <alignment horizontal="center" vertical="center" shrinkToFit="1"/>
    </xf>
    <xf numFmtId="0" fontId="2" fillId="8" borderId="20" xfId="0" applyFont="1" applyFill="1" applyBorder="1" applyAlignment="1">
      <alignment horizontal="center" vertical="center" shrinkToFit="1"/>
    </xf>
    <xf numFmtId="0" fontId="2" fillId="8" borderId="21" xfId="0" applyFont="1" applyFill="1" applyBorder="1" applyAlignment="1">
      <alignment horizontal="center" vertical="center" shrinkToFit="1"/>
    </xf>
    <xf numFmtId="0" fontId="2" fillId="8" borderId="2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12" xfId="0" applyFont="1" applyFill="1" applyBorder="1" applyAlignment="1">
      <alignment horizontal="center" vertical="center" shrinkToFit="1"/>
    </xf>
    <xf numFmtId="0" fontId="2" fillId="6" borderId="4" xfId="0" applyFont="1" applyFill="1" applyBorder="1" applyAlignment="1">
      <alignment horizontal="center" vertical="center" shrinkToFit="1"/>
    </xf>
    <xf numFmtId="0" fontId="2" fillId="6" borderId="18" xfId="0" applyFont="1" applyFill="1" applyBorder="1" applyAlignment="1">
      <alignment horizontal="center" vertical="center" shrinkToFit="1"/>
    </xf>
    <xf numFmtId="0" fontId="2" fillId="6" borderId="5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4" borderId="7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5" borderId="7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 applyProtection="1">
      <alignment horizontal="right" vertical="center" shrinkToFit="1"/>
      <protection locked="0"/>
    </xf>
    <xf numFmtId="0" fontId="2" fillId="2" borderId="1" xfId="0" applyFont="1" applyFill="1" applyBorder="1" applyAlignment="1" applyProtection="1">
      <alignment horizontal="right" vertical="center" shrinkToFit="1"/>
      <protection locked="0"/>
    </xf>
    <xf numFmtId="0" fontId="2" fillId="0" borderId="8" xfId="0" applyFont="1" applyBorder="1" applyAlignment="1">
      <alignment horizontal="right" vertical="center" shrinkToFit="1"/>
    </xf>
    <xf numFmtId="2" fontId="2" fillId="0" borderId="15" xfId="0" applyNumberFormat="1" applyFont="1" applyBorder="1" applyAlignment="1">
      <alignment vertical="center" shrinkToFit="1"/>
    </xf>
    <xf numFmtId="2" fontId="2" fillId="2" borderId="1" xfId="0" applyNumberFormat="1" applyFont="1" applyFill="1" applyBorder="1" applyAlignment="1" applyProtection="1">
      <alignment vertical="center" shrinkToFit="1"/>
      <protection locked="0"/>
    </xf>
    <xf numFmtId="2" fontId="2" fillId="0" borderId="1" xfId="0" applyNumberFormat="1" applyFont="1" applyBorder="1" applyAlignment="1">
      <alignment vertical="center" shrinkToFit="1"/>
    </xf>
    <xf numFmtId="2" fontId="2" fillId="0" borderId="8" xfId="0" applyNumberFormat="1" applyFont="1" applyBorder="1" applyAlignment="1">
      <alignment vertical="center" shrinkToFit="1"/>
    </xf>
    <xf numFmtId="2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2" fontId="2" fillId="0" borderId="13" xfId="0" applyNumberFormat="1" applyFont="1" applyBorder="1" applyAlignment="1">
      <alignment horizontal="right" vertical="center" shrinkToFit="1"/>
    </xf>
    <xf numFmtId="2" fontId="2" fillId="2" borderId="3" xfId="0" applyNumberFormat="1" applyFont="1" applyFill="1" applyBorder="1" applyAlignment="1" applyProtection="1">
      <alignment horizontal="right" vertical="center" shrinkToFit="1"/>
      <protection locked="0"/>
    </xf>
    <xf numFmtId="176" fontId="2" fillId="0" borderId="8" xfId="0" applyNumberFormat="1" applyFont="1" applyBorder="1" applyAlignment="1">
      <alignment horizontal="right" vertical="center" shrinkToFit="1"/>
    </xf>
    <xf numFmtId="0" fontId="2" fillId="5" borderId="9" xfId="0" applyFont="1" applyFill="1" applyBorder="1" applyAlignment="1">
      <alignment horizontal="center" vertical="center" shrinkToFit="1"/>
    </xf>
    <xf numFmtId="2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2" fontId="2" fillId="0" borderId="14" xfId="0" applyNumberFormat="1" applyFont="1" applyBorder="1" applyAlignment="1">
      <alignment horizontal="right" vertical="center" shrinkToFit="1"/>
    </xf>
    <xf numFmtId="2" fontId="2" fillId="2" borderId="19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10" xfId="0" applyFont="1" applyFill="1" applyBorder="1" applyAlignment="1" applyProtection="1">
      <alignment horizontal="right" vertical="center" shrinkToFit="1"/>
      <protection locked="0"/>
    </xf>
    <xf numFmtId="176" fontId="2" fillId="0" borderId="11" xfId="0" applyNumberFormat="1" applyFont="1" applyBorder="1" applyAlignment="1">
      <alignment horizontal="right" vertical="center" shrinkToFit="1"/>
    </xf>
    <xf numFmtId="2" fontId="2" fillId="0" borderId="10" xfId="0" applyNumberFormat="1" applyFont="1" applyBorder="1" applyAlignment="1">
      <alignment vertical="center" shrinkToFit="1"/>
    </xf>
    <xf numFmtId="2" fontId="2" fillId="0" borderId="11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8" borderId="2" xfId="0" applyFont="1" applyFill="1" applyBorder="1" applyAlignment="1">
      <alignment horizontal="center" vertical="center" shrinkToFit="1"/>
    </xf>
    <xf numFmtId="0" fontId="2" fillId="6" borderId="6" xfId="0" applyFont="1" applyFill="1" applyBorder="1" applyAlignment="1">
      <alignment horizontal="center" vertical="center" shrinkToFit="1"/>
    </xf>
    <xf numFmtId="0" fontId="2" fillId="6" borderId="7" xfId="0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shrinkToFit="1"/>
    </xf>
    <xf numFmtId="0" fontId="2" fillId="4" borderId="8" xfId="0" applyFont="1" applyFill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177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1" xfId="0" applyNumberFormat="1" applyFont="1" applyFill="1" applyBorder="1" applyAlignment="1">
      <alignment horizontal="right" vertical="center" shrinkToFit="1"/>
    </xf>
    <xf numFmtId="176" fontId="2" fillId="3" borderId="8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2" fontId="2" fillId="0" borderId="10" xfId="0" applyNumberFormat="1" applyFont="1" applyBorder="1" applyAlignment="1">
      <alignment horizontal="right" vertical="center" shrinkToFit="1"/>
    </xf>
    <xf numFmtId="177" fontId="2" fillId="2" borderId="10" xfId="0" applyNumberFormat="1" applyFont="1" applyFill="1" applyBorder="1" applyAlignment="1" applyProtection="1">
      <alignment horizontal="right" vertical="center" shrinkToFit="1"/>
      <protection locked="0"/>
    </xf>
    <xf numFmtId="176" fontId="2" fillId="3" borderId="10" xfId="0" applyNumberFormat="1" applyFont="1" applyFill="1" applyBorder="1" applyAlignment="1">
      <alignment horizontal="right" vertical="center" shrinkToFit="1"/>
    </xf>
    <xf numFmtId="176" fontId="2" fillId="3" borderId="11" xfId="0" applyNumberFormat="1" applyFont="1" applyFill="1" applyBorder="1" applyAlignment="1">
      <alignment horizontal="right"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9"/>
  <sheetViews>
    <sheetView showGridLines="0" showRowColHeaders="0" tabSelected="1" workbookViewId="0">
      <selection activeCell="H4" sqref="H4"/>
    </sheetView>
  </sheetViews>
  <sheetFormatPr defaultRowHeight="15.95" customHeight="1" x14ac:dyDescent="0.3"/>
  <cols>
    <col min="1" max="1" width="2.625" style="1" customWidth="1"/>
    <col min="2" max="12" width="9.625" style="1" customWidth="1"/>
    <col min="13" max="25" width="6.625" style="1" customWidth="1"/>
    <col min="26" max="16384" width="9" style="1"/>
  </cols>
  <sheetData>
    <row r="1" spans="2:25" ht="15.95" customHeight="1" thickBot="1" x14ac:dyDescent="0.35">
      <c r="H1" s="2">
        <f>H4-1</f>
        <v>24</v>
      </c>
    </row>
    <row r="2" spans="2:25" ht="15.95" customHeight="1" thickBot="1" x14ac:dyDescent="0.35">
      <c r="B2" s="3" t="s">
        <v>45</v>
      </c>
      <c r="C2" s="4"/>
      <c r="G2" s="3" t="s">
        <v>71</v>
      </c>
      <c r="H2" s="4"/>
      <c r="M2" s="5" t="s">
        <v>65</v>
      </c>
      <c r="N2" s="6"/>
      <c r="O2" s="7"/>
    </row>
    <row r="3" spans="2:25" ht="15.95" customHeight="1" x14ac:dyDescent="0.3">
      <c r="B3" s="8" t="s">
        <v>46</v>
      </c>
      <c r="C3" s="9"/>
      <c r="D3" s="9"/>
      <c r="E3" s="9"/>
      <c r="F3" s="10"/>
      <c r="G3" s="11" t="s">
        <v>44</v>
      </c>
      <c r="H3" s="12" t="s">
        <v>55</v>
      </c>
      <c r="I3" s="13" t="s">
        <v>56</v>
      </c>
      <c r="J3" s="14" t="s">
        <v>57</v>
      </c>
      <c r="M3" s="11" t="s">
        <v>44</v>
      </c>
      <c r="N3" s="13" t="s">
        <v>12</v>
      </c>
      <c r="O3" s="13" t="s">
        <v>13</v>
      </c>
      <c r="P3" s="13" t="s">
        <v>14</v>
      </c>
      <c r="Q3" s="13" t="s">
        <v>15</v>
      </c>
      <c r="R3" s="13" t="s">
        <v>16</v>
      </c>
      <c r="S3" s="13" t="s">
        <v>17</v>
      </c>
      <c r="T3" s="13" t="s">
        <v>18</v>
      </c>
      <c r="U3" s="13" t="s">
        <v>19</v>
      </c>
      <c r="V3" s="13" t="s">
        <v>20</v>
      </c>
      <c r="W3" s="13" t="s">
        <v>21</v>
      </c>
      <c r="X3" s="13" t="s">
        <v>43</v>
      </c>
      <c r="Y3" s="14" t="s">
        <v>4</v>
      </c>
    </row>
    <row r="4" spans="2:25" ht="15.95" customHeight="1" x14ac:dyDescent="0.3">
      <c r="B4" s="15" t="s">
        <v>44</v>
      </c>
      <c r="C4" s="16" t="s">
        <v>12</v>
      </c>
      <c r="D4" s="16" t="s">
        <v>47</v>
      </c>
      <c r="E4" s="16" t="s">
        <v>48</v>
      </c>
      <c r="F4" s="17" t="s">
        <v>49</v>
      </c>
      <c r="G4" s="18" t="s">
        <v>70</v>
      </c>
      <c r="H4" s="19">
        <v>25</v>
      </c>
      <c r="I4" s="20">
        <v>24</v>
      </c>
      <c r="J4" s="21">
        <f>H4-I4</f>
        <v>1</v>
      </c>
      <c r="M4" s="18" t="s">
        <v>7</v>
      </c>
      <c r="N4" s="22"/>
      <c r="O4" s="23"/>
      <c r="P4" s="23"/>
      <c r="Q4" s="23"/>
      <c r="R4" s="23"/>
      <c r="S4" s="23"/>
      <c r="T4" s="23"/>
      <c r="U4" s="23"/>
      <c r="V4" s="23"/>
      <c r="W4" s="23"/>
      <c r="X4" s="24">
        <f>SUM(N4:W4)</f>
        <v>0</v>
      </c>
      <c r="Y4" s="25" t="e">
        <f>AVERAGE(N4:W4)</f>
        <v>#DIV/0!</v>
      </c>
    </row>
    <row r="5" spans="2:25" ht="15.95" customHeight="1" x14ac:dyDescent="0.3">
      <c r="B5" s="18" t="s">
        <v>66</v>
      </c>
      <c r="C5" s="26">
        <v>130</v>
      </c>
      <c r="D5" s="26">
        <v>6</v>
      </c>
      <c r="E5" s="26">
        <v>1</v>
      </c>
      <c r="F5" s="27">
        <f>SUM(C5:E5)</f>
        <v>137</v>
      </c>
      <c r="G5" s="18" t="s">
        <v>66</v>
      </c>
      <c r="H5" s="28">
        <v>159</v>
      </c>
      <c r="I5" s="20">
        <v>158.80000000000001</v>
      </c>
      <c r="J5" s="29">
        <f>H5-I5</f>
        <v>0.19999999999998863</v>
      </c>
      <c r="M5" s="18" t="s">
        <v>8</v>
      </c>
      <c r="N5" s="22"/>
      <c r="O5" s="23"/>
      <c r="P5" s="23"/>
      <c r="Q5" s="23"/>
      <c r="R5" s="23"/>
      <c r="S5" s="23"/>
      <c r="T5" s="23"/>
      <c r="U5" s="23"/>
      <c r="V5" s="23"/>
      <c r="W5" s="23"/>
      <c r="X5" s="24">
        <f t="shared" ref="X5:X7" si="0">SUM(N5:W5)</f>
        <v>0</v>
      </c>
      <c r="Y5" s="25" t="e">
        <f t="shared" ref="Y5:Y7" si="1">AVERAGE(N5:W5)</f>
        <v>#DIV/0!</v>
      </c>
    </row>
    <row r="6" spans="2:25" ht="15.95" customHeight="1" x14ac:dyDescent="0.3">
      <c r="B6" s="18" t="s">
        <v>67</v>
      </c>
      <c r="C6" s="26">
        <v>130</v>
      </c>
      <c r="D6" s="26">
        <v>4</v>
      </c>
      <c r="E6" s="26">
        <v>2</v>
      </c>
      <c r="F6" s="27">
        <f t="shared" ref="F6:F8" si="2">SUM(C6:E6)</f>
        <v>136</v>
      </c>
      <c r="G6" s="18" t="s">
        <v>67</v>
      </c>
      <c r="H6" s="28">
        <v>153.19999999999999</v>
      </c>
      <c r="I6" s="20">
        <v>153.1</v>
      </c>
      <c r="J6" s="29">
        <f>H6-I6</f>
        <v>9.9999999999994316E-2</v>
      </c>
      <c r="M6" s="18" t="s">
        <v>9</v>
      </c>
      <c r="N6" s="22"/>
      <c r="O6" s="23"/>
      <c r="P6" s="23"/>
      <c r="Q6" s="23"/>
      <c r="R6" s="23"/>
      <c r="S6" s="23"/>
      <c r="T6" s="23"/>
      <c r="U6" s="23"/>
      <c r="V6" s="23"/>
      <c r="W6" s="23"/>
      <c r="X6" s="24">
        <f t="shared" si="0"/>
        <v>0</v>
      </c>
      <c r="Y6" s="25" t="e">
        <f t="shared" si="1"/>
        <v>#DIV/0!</v>
      </c>
    </row>
    <row r="7" spans="2:25" ht="15.95" customHeight="1" x14ac:dyDescent="0.3">
      <c r="B7" s="18" t="s">
        <v>68</v>
      </c>
      <c r="C7" s="26">
        <v>138</v>
      </c>
      <c r="D7" s="26">
        <v>4</v>
      </c>
      <c r="E7" s="26">
        <v>2</v>
      </c>
      <c r="F7" s="27">
        <f t="shared" si="2"/>
        <v>144</v>
      </c>
      <c r="G7" s="18" t="s">
        <v>68</v>
      </c>
      <c r="H7" s="28">
        <v>161.30000000000001</v>
      </c>
      <c r="I7" s="20">
        <v>161.1</v>
      </c>
      <c r="J7" s="29">
        <f>H7-I7</f>
        <v>0.20000000000001705</v>
      </c>
      <c r="M7" s="18" t="s">
        <v>10</v>
      </c>
      <c r="N7" s="22"/>
      <c r="O7" s="23"/>
      <c r="P7" s="23"/>
      <c r="Q7" s="23"/>
      <c r="R7" s="23"/>
      <c r="S7" s="23"/>
      <c r="T7" s="23"/>
      <c r="U7" s="23"/>
      <c r="V7" s="23"/>
      <c r="W7" s="23"/>
      <c r="X7" s="24">
        <f t="shared" si="0"/>
        <v>0</v>
      </c>
      <c r="Y7" s="25" t="e">
        <f t="shared" si="1"/>
        <v>#DIV/0!</v>
      </c>
    </row>
    <row r="8" spans="2:25" ht="15.95" customHeight="1" thickBot="1" x14ac:dyDescent="0.35">
      <c r="B8" s="30" t="s">
        <v>69</v>
      </c>
      <c r="C8" s="31">
        <v>138</v>
      </c>
      <c r="D8" s="31">
        <v>4</v>
      </c>
      <c r="E8" s="31">
        <v>0</v>
      </c>
      <c r="F8" s="32">
        <f t="shared" si="2"/>
        <v>142</v>
      </c>
      <c r="G8" s="30" t="s">
        <v>69</v>
      </c>
      <c r="H8" s="33">
        <v>162.9</v>
      </c>
      <c r="I8" s="34">
        <v>161.69999999999999</v>
      </c>
      <c r="J8" s="35">
        <f>H8-I8</f>
        <v>1.2000000000000171</v>
      </c>
      <c r="M8" s="30" t="s">
        <v>6</v>
      </c>
      <c r="N8" s="36">
        <f>SUM(N4:N7)</f>
        <v>0</v>
      </c>
      <c r="O8" s="36">
        <f t="shared" ref="O8:X8" si="3">SUM(O4:O7)</f>
        <v>0</v>
      </c>
      <c r="P8" s="36">
        <f t="shared" si="3"/>
        <v>0</v>
      </c>
      <c r="Q8" s="36">
        <f t="shared" si="3"/>
        <v>0</v>
      </c>
      <c r="R8" s="36">
        <f t="shared" si="3"/>
        <v>0</v>
      </c>
      <c r="S8" s="36">
        <f t="shared" si="3"/>
        <v>0</v>
      </c>
      <c r="T8" s="36">
        <f t="shared" si="3"/>
        <v>0</v>
      </c>
      <c r="U8" s="36">
        <f t="shared" si="3"/>
        <v>0</v>
      </c>
      <c r="V8" s="36">
        <f t="shared" si="3"/>
        <v>0</v>
      </c>
      <c r="W8" s="36">
        <f t="shared" si="3"/>
        <v>0</v>
      </c>
      <c r="X8" s="36">
        <f t="shared" si="3"/>
        <v>0</v>
      </c>
      <c r="Y8" s="37" t="e">
        <f>SUM(Y4:Y7)</f>
        <v>#DIV/0!</v>
      </c>
    </row>
    <row r="9" spans="2:25" ht="15.95" customHeight="1" thickBot="1" x14ac:dyDescent="0.35">
      <c r="M9" s="38"/>
    </row>
    <row r="10" spans="2:25" ht="15.95" customHeight="1" thickBot="1" x14ac:dyDescent="0.35">
      <c r="B10" s="39" t="s">
        <v>50</v>
      </c>
      <c r="F10" s="3" t="s">
        <v>52</v>
      </c>
      <c r="G10" s="4"/>
      <c r="M10" s="11" t="s">
        <v>11</v>
      </c>
      <c r="N10" s="13" t="s">
        <v>22</v>
      </c>
      <c r="O10" s="13" t="s">
        <v>23</v>
      </c>
      <c r="P10" s="13" t="s">
        <v>24</v>
      </c>
      <c r="Q10" s="13" t="s">
        <v>25</v>
      </c>
      <c r="R10" s="13" t="s">
        <v>26</v>
      </c>
      <c r="S10" s="13" t="s">
        <v>27</v>
      </c>
      <c r="T10" s="13" t="s">
        <v>28</v>
      </c>
      <c r="U10" s="13" t="s">
        <v>29</v>
      </c>
      <c r="V10" s="13" t="s">
        <v>30</v>
      </c>
      <c r="W10" s="13" t="s">
        <v>31</v>
      </c>
      <c r="X10" s="13" t="s">
        <v>43</v>
      </c>
      <c r="Y10" s="14" t="s">
        <v>5</v>
      </c>
    </row>
    <row r="11" spans="2:25" ht="15.95" customHeight="1" x14ac:dyDescent="0.3">
      <c r="B11" s="8" t="s">
        <v>51</v>
      </c>
      <c r="C11" s="9"/>
      <c r="D11" s="9"/>
      <c r="E11" s="10"/>
      <c r="F11" s="8" t="s">
        <v>44</v>
      </c>
      <c r="G11" s="9" t="s">
        <v>64</v>
      </c>
      <c r="H11" s="9" t="s">
        <v>62</v>
      </c>
      <c r="I11" s="9"/>
      <c r="J11" s="9" t="s">
        <v>63</v>
      </c>
      <c r="K11" s="40"/>
      <c r="M11" s="18" t="s">
        <v>7</v>
      </c>
      <c r="N11" s="23"/>
      <c r="O11" s="23"/>
      <c r="P11" s="23">
        <v>1.2</v>
      </c>
      <c r="Q11" s="23">
        <v>1</v>
      </c>
      <c r="R11" s="23">
        <v>1.3</v>
      </c>
      <c r="S11" s="23">
        <v>1.1000000000000001</v>
      </c>
      <c r="T11" s="23">
        <v>1.1000000000000001</v>
      </c>
      <c r="U11" s="23"/>
      <c r="V11" s="23"/>
      <c r="W11" s="23"/>
      <c r="X11" s="24">
        <f>SUM(N11:W11)</f>
        <v>5.6999999999999993</v>
      </c>
      <c r="Y11" s="25">
        <f>AVERAGE(N11:W11)</f>
        <v>1.1399999999999999</v>
      </c>
    </row>
    <row r="12" spans="2:25" ht="15.95" customHeight="1" x14ac:dyDescent="0.3">
      <c r="B12" s="15" t="s">
        <v>58</v>
      </c>
      <c r="C12" s="16" t="s">
        <v>60</v>
      </c>
      <c r="D12" s="16" t="s">
        <v>59</v>
      </c>
      <c r="E12" s="17" t="s">
        <v>61</v>
      </c>
      <c r="F12" s="41"/>
      <c r="G12" s="42"/>
      <c r="H12" s="16" t="s">
        <v>53</v>
      </c>
      <c r="I12" s="16" t="s">
        <v>54</v>
      </c>
      <c r="J12" s="16" t="s">
        <v>53</v>
      </c>
      <c r="K12" s="43" t="s">
        <v>54</v>
      </c>
      <c r="M12" s="18" t="s">
        <v>8</v>
      </c>
      <c r="N12" s="23"/>
      <c r="O12" s="23"/>
      <c r="P12" s="23">
        <v>0.5</v>
      </c>
      <c r="Q12" s="23">
        <v>0.5</v>
      </c>
      <c r="R12" s="23">
        <v>1</v>
      </c>
      <c r="S12" s="23">
        <v>1.3</v>
      </c>
      <c r="T12" s="23">
        <v>0.4</v>
      </c>
      <c r="U12" s="23"/>
      <c r="V12" s="23"/>
      <c r="W12" s="23"/>
      <c r="X12" s="24">
        <f>SUM(N12:W12)</f>
        <v>3.6999999999999997</v>
      </c>
      <c r="Y12" s="25">
        <f>AVERAGE(N12:W12)</f>
        <v>0.74</v>
      </c>
    </row>
    <row r="13" spans="2:25" ht="15.95" customHeight="1" x14ac:dyDescent="0.3">
      <c r="B13" s="18" t="s">
        <v>0</v>
      </c>
      <c r="C13" s="44">
        <f>H5-F5</f>
        <v>22</v>
      </c>
      <c r="D13" s="45">
        <f>C13/$H$1</f>
        <v>0.91666666666666663</v>
      </c>
      <c r="E13" s="27">
        <f>D13*29</f>
        <v>26.583333333333332</v>
      </c>
      <c r="F13" s="18" t="s">
        <v>0</v>
      </c>
      <c r="G13" s="46">
        <v>-2</v>
      </c>
      <c r="H13" s="44">
        <f>C5+E13</f>
        <v>156.58333333333334</v>
      </c>
      <c r="I13" s="47">
        <f>H13+G13</f>
        <v>154.58333333333334</v>
      </c>
      <c r="J13" s="44">
        <f>F5+E13</f>
        <v>163.58333333333334</v>
      </c>
      <c r="K13" s="48">
        <f>J13+G13</f>
        <v>161.58333333333334</v>
      </c>
      <c r="M13" s="18" t="s">
        <v>9</v>
      </c>
      <c r="N13" s="23"/>
      <c r="O13" s="23"/>
      <c r="P13" s="23">
        <v>0.2</v>
      </c>
      <c r="Q13" s="23">
        <v>1.1000000000000001</v>
      </c>
      <c r="R13" s="23">
        <v>0.6</v>
      </c>
      <c r="S13" s="23">
        <v>0.5</v>
      </c>
      <c r="T13" s="23">
        <v>0.9</v>
      </c>
      <c r="U13" s="23"/>
      <c r="V13" s="23"/>
      <c r="W13" s="23"/>
      <c r="X13" s="24">
        <f>SUM(N13:W13)</f>
        <v>3.3</v>
      </c>
      <c r="Y13" s="25">
        <f>AVERAGE(N13:W13)</f>
        <v>0.65999999999999992</v>
      </c>
    </row>
    <row r="14" spans="2:25" ht="15.95" customHeight="1" x14ac:dyDescent="0.3">
      <c r="B14" s="18" t="s">
        <v>1</v>
      </c>
      <c r="C14" s="44">
        <f>H6-F6</f>
        <v>17.199999999999989</v>
      </c>
      <c r="D14" s="45">
        <f>C14/$H$1</f>
        <v>0.71666666666666623</v>
      </c>
      <c r="E14" s="27">
        <f t="shared" ref="E14:E16" si="4">D14*29</f>
        <v>20.783333333333321</v>
      </c>
      <c r="F14" s="18" t="s">
        <v>1</v>
      </c>
      <c r="G14" s="46">
        <v>-2</v>
      </c>
      <c r="H14" s="44">
        <f t="shared" ref="H14:H16" si="5">C6+E14</f>
        <v>150.78333333333333</v>
      </c>
      <c r="I14" s="47">
        <f t="shared" ref="I14:I16" si="6">H14+G14</f>
        <v>148.78333333333333</v>
      </c>
      <c r="J14" s="44">
        <f t="shared" ref="J14:J16" si="7">F6+E14</f>
        <v>156.78333333333333</v>
      </c>
      <c r="K14" s="48">
        <f t="shared" ref="K14:K16" si="8">J14+G14</f>
        <v>154.78333333333333</v>
      </c>
      <c r="M14" s="18" t="s">
        <v>10</v>
      </c>
      <c r="N14" s="23"/>
      <c r="O14" s="23"/>
      <c r="P14" s="23">
        <v>1.3</v>
      </c>
      <c r="Q14" s="23">
        <v>0.8</v>
      </c>
      <c r="R14" s="23">
        <v>0.7</v>
      </c>
      <c r="S14" s="23">
        <v>1.3</v>
      </c>
      <c r="T14" s="23">
        <v>1.3</v>
      </c>
      <c r="U14" s="23"/>
      <c r="V14" s="23"/>
      <c r="W14" s="23"/>
      <c r="X14" s="24">
        <f>SUM(N14:W14)</f>
        <v>5.3999999999999995</v>
      </c>
      <c r="Y14" s="25">
        <f>AVERAGE(N14:W14)</f>
        <v>1.0799999999999998</v>
      </c>
    </row>
    <row r="15" spans="2:25" ht="15.95" customHeight="1" thickBot="1" x14ac:dyDescent="0.35">
      <c r="B15" s="18" t="s">
        <v>2</v>
      </c>
      <c r="C15" s="44">
        <f>H7-F7</f>
        <v>17.300000000000011</v>
      </c>
      <c r="D15" s="45">
        <f>C15/$H$1</f>
        <v>0.72083333333333377</v>
      </c>
      <c r="E15" s="27">
        <f t="shared" si="4"/>
        <v>20.904166666666679</v>
      </c>
      <c r="F15" s="18" t="s">
        <v>2</v>
      </c>
      <c r="G15" s="46">
        <v>-2</v>
      </c>
      <c r="H15" s="44">
        <f t="shared" si="5"/>
        <v>158.90416666666667</v>
      </c>
      <c r="I15" s="47">
        <f t="shared" si="6"/>
        <v>156.90416666666667</v>
      </c>
      <c r="J15" s="44">
        <f t="shared" si="7"/>
        <v>164.90416666666667</v>
      </c>
      <c r="K15" s="48">
        <f t="shared" si="8"/>
        <v>162.90416666666667</v>
      </c>
      <c r="M15" s="30" t="s">
        <v>6</v>
      </c>
      <c r="N15" s="36">
        <f t="shared" ref="N15:Y15" si="9">SUM(N11:N14)</f>
        <v>0</v>
      </c>
      <c r="O15" s="36">
        <f t="shared" si="9"/>
        <v>0</v>
      </c>
      <c r="P15" s="36">
        <f t="shared" si="9"/>
        <v>3.2</v>
      </c>
      <c r="Q15" s="36">
        <f t="shared" si="9"/>
        <v>3.4000000000000004</v>
      </c>
      <c r="R15" s="36">
        <f t="shared" si="9"/>
        <v>3.5999999999999996</v>
      </c>
      <c r="S15" s="36">
        <f t="shared" si="9"/>
        <v>4.2</v>
      </c>
      <c r="T15" s="36">
        <f t="shared" si="9"/>
        <v>3.7</v>
      </c>
      <c r="U15" s="36">
        <f t="shared" si="9"/>
        <v>0</v>
      </c>
      <c r="V15" s="36">
        <f t="shared" si="9"/>
        <v>0</v>
      </c>
      <c r="W15" s="36">
        <f t="shared" si="9"/>
        <v>0</v>
      </c>
      <c r="X15" s="36">
        <f t="shared" si="9"/>
        <v>18.099999999999998</v>
      </c>
      <c r="Y15" s="37">
        <f t="shared" si="9"/>
        <v>3.62</v>
      </c>
    </row>
    <row r="16" spans="2:25" ht="15.95" customHeight="1" thickBot="1" x14ac:dyDescent="0.35">
      <c r="B16" s="30" t="s">
        <v>3</v>
      </c>
      <c r="C16" s="49">
        <f>H8-F8</f>
        <v>20.900000000000006</v>
      </c>
      <c r="D16" s="50">
        <f>C16/$H$1</f>
        <v>0.87083333333333357</v>
      </c>
      <c r="E16" s="32">
        <f t="shared" si="4"/>
        <v>25.254166666666674</v>
      </c>
      <c r="F16" s="30" t="s">
        <v>3</v>
      </c>
      <c r="G16" s="51">
        <v>-2</v>
      </c>
      <c r="H16" s="49">
        <f t="shared" si="5"/>
        <v>163.25416666666666</v>
      </c>
      <c r="I16" s="52">
        <f t="shared" si="6"/>
        <v>161.25416666666666</v>
      </c>
      <c r="J16" s="49">
        <f t="shared" si="7"/>
        <v>167.25416666666666</v>
      </c>
      <c r="K16" s="53">
        <f t="shared" si="8"/>
        <v>165.25416666666666</v>
      </c>
      <c r="M16" s="38"/>
    </row>
    <row r="17" spans="13:25" ht="15.95" customHeight="1" x14ac:dyDescent="0.3">
      <c r="M17" s="11" t="s">
        <v>11</v>
      </c>
      <c r="N17" s="13" t="s">
        <v>32</v>
      </c>
      <c r="O17" s="13" t="s">
        <v>33</v>
      </c>
      <c r="P17" s="13" t="s">
        <v>34</v>
      </c>
      <c r="Q17" s="13" t="s">
        <v>35</v>
      </c>
      <c r="R17" s="13" t="s">
        <v>36</v>
      </c>
      <c r="S17" s="13" t="s">
        <v>37</v>
      </c>
      <c r="T17" s="13" t="s">
        <v>38</v>
      </c>
      <c r="U17" s="13" t="s">
        <v>39</v>
      </c>
      <c r="V17" s="13" t="s">
        <v>40</v>
      </c>
      <c r="W17" s="13" t="s">
        <v>41</v>
      </c>
      <c r="X17" s="13" t="s">
        <v>43</v>
      </c>
      <c r="Y17" s="14" t="s">
        <v>5</v>
      </c>
    </row>
    <row r="18" spans="13:25" ht="15.95" customHeight="1" x14ac:dyDescent="0.3">
      <c r="M18" s="18" t="s">
        <v>7</v>
      </c>
      <c r="N18" s="23"/>
      <c r="O18" s="23">
        <v>1.2</v>
      </c>
      <c r="P18" s="23"/>
      <c r="Q18" s="23">
        <v>0.7</v>
      </c>
      <c r="R18" s="23"/>
      <c r="S18" s="23"/>
      <c r="T18" s="23"/>
      <c r="U18" s="23"/>
      <c r="V18" s="23"/>
      <c r="W18" s="23"/>
      <c r="X18" s="24">
        <f>SUM(N18:W18)</f>
        <v>1.9</v>
      </c>
      <c r="Y18" s="25">
        <f>AVERAGE(N18:W18)</f>
        <v>0.95</v>
      </c>
    </row>
    <row r="19" spans="13:25" ht="15.95" customHeight="1" x14ac:dyDescent="0.3">
      <c r="M19" s="18" t="s">
        <v>8</v>
      </c>
      <c r="N19" s="23"/>
      <c r="O19" s="23">
        <v>0.9</v>
      </c>
      <c r="P19" s="23"/>
      <c r="Q19" s="23">
        <v>0.7</v>
      </c>
      <c r="R19" s="23"/>
      <c r="S19" s="23"/>
      <c r="T19" s="23"/>
      <c r="U19" s="23"/>
      <c r="V19" s="23"/>
      <c r="W19" s="23"/>
      <c r="X19" s="24">
        <f t="shared" ref="X19:X21" si="10">SUM(N19:W19)</f>
        <v>1.6</v>
      </c>
      <c r="Y19" s="25">
        <f t="shared" ref="Y19:Y21" si="11">AVERAGE(N19:W19)</f>
        <v>0.8</v>
      </c>
    </row>
    <row r="20" spans="13:25" ht="15.95" customHeight="1" x14ac:dyDescent="0.3">
      <c r="M20" s="18" t="s">
        <v>9</v>
      </c>
      <c r="N20" s="23"/>
      <c r="O20" s="23">
        <v>0.2</v>
      </c>
      <c r="P20" s="23"/>
      <c r="Q20" s="23">
        <v>0.4</v>
      </c>
      <c r="R20" s="23"/>
      <c r="S20" s="23"/>
      <c r="T20" s="23"/>
      <c r="U20" s="23"/>
      <c r="V20" s="23"/>
      <c r="W20" s="23"/>
      <c r="X20" s="24">
        <f t="shared" si="10"/>
        <v>0.60000000000000009</v>
      </c>
      <c r="Y20" s="25">
        <f t="shared" si="11"/>
        <v>0.30000000000000004</v>
      </c>
    </row>
    <row r="21" spans="13:25" ht="15.95" customHeight="1" x14ac:dyDescent="0.3">
      <c r="M21" s="18" t="s">
        <v>10</v>
      </c>
      <c r="N21" s="23"/>
      <c r="O21" s="23">
        <v>0.5</v>
      </c>
      <c r="P21" s="23"/>
      <c r="Q21" s="23">
        <v>0.2</v>
      </c>
      <c r="R21" s="23"/>
      <c r="S21" s="23"/>
      <c r="T21" s="23"/>
      <c r="U21" s="23"/>
      <c r="V21" s="23"/>
      <c r="W21" s="23"/>
      <c r="X21" s="24">
        <f t="shared" si="10"/>
        <v>0.7</v>
      </c>
      <c r="Y21" s="25">
        <f t="shared" si="11"/>
        <v>0.35</v>
      </c>
    </row>
    <row r="22" spans="13:25" ht="15.95" customHeight="1" thickBot="1" x14ac:dyDescent="0.35">
      <c r="M22" s="30" t="s">
        <v>6</v>
      </c>
      <c r="N22" s="36">
        <f>SUM(N18:N21)</f>
        <v>0</v>
      </c>
      <c r="O22" s="36">
        <f t="shared" ref="O22" si="12">SUM(O18:O21)</f>
        <v>2.8000000000000003</v>
      </c>
      <c r="P22" s="36">
        <f t="shared" ref="P22" si="13">SUM(P18:P21)</f>
        <v>0</v>
      </c>
      <c r="Q22" s="36">
        <f t="shared" ref="Q22" si="14">SUM(Q18:Q21)</f>
        <v>1.9999999999999998</v>
      </c>
      <c r="R22" s="36">
        <f t="shared" ref="R22" si="15">SUM(R18:R21)</f>
        <v>0</v>
      </c>
      <c r="S22" s="36">
        <f t="shared" ref="S22" si="16">SUM(S18:S21)</f>
        <v>0</v>
      </c>
      <c r="T22" s="36">
        <f t="shared" ref="T22" si="17">SUM(T18:T21)</f>
        <v>0</v>
      </c>
      <c r="U22" s="36">
        <f t="shared" ref="U22" si="18">SUM(U18:U21)</f>
        <v>0</v>
      </c>
      <c r="V22" s="36">
        <f t="shared" ref="V22" si="19">SUM(V18:V21)</f>
        <v>0</v>
      </c>
      <c r="W22" s="36">
        <f t="shared" ref="W22:X22" si="20">SUM(W18:W21)</f>
        <v>0</v>
      </c>
      <c r="X22" s="36">
        <f t="shared" si="20"/>
        <v>4.8</v>
      </c>
      <c r="Y22" s="37">
        <f>SUM(Y18:Y21)</f>
        <v>2.4</v>
      </c>
    </row>
    <row r="23" spans="13:25" ht="15.95" customHeight="1" thickBot="1" x14ac:dyDescent="0.35">
      <c r="M23" s="38"/>
    </row>
    <row r="24" spans="13:25" ht="15.95" customHeight="1" x14ac:dyDescent="0.3">
      <c r="M24" s="11" t="s">
        <v>11</v>
      </c>
      <c r="N24" s="13" t="s">
        <v>42</v>
      </c>
      <c r="O24" s="14" t="s">
        <v>4</v>
      </c>
    </row>
    <row r="25" spans="13:25" ht="15.95" customHeight="1" x14ac:dyDescent="0.3">
      <c r="M25" s="18" t="s">
        <v>7</v>
      </c>
      <c r="N25" s="24">
        <f>SUM(O4:W4,N11:W11,N18:W18)</f>
        <v>7.6</v>
      </c>
      <c r="O25" s="25">
        <f>AVERAGE(O4:W4,N11:W11,N18:W18)</f>
        <v>1.0857142857142856</v>
      </c>
    </row>
    <row r="26" spans="13:25" ht="15.95" customHeight="1" x14ac:dyDescent="0.3">
      <c r="M26" s="18" t="s">
        <v>8</v>
      </c>
      <c r="N26" s="24">
        <f>SUM(O5:W5,N12:W12,N19:W19)</f>
        <v>5.3</v>
      </c>
      <c r="O26" s="25">
        <f>AVERAGE(O5:W5,N12:W12,N19:W19)</f>
        <v>0.75714285714285712</v>
      </c>
    </row>
    <row r="27" spans="13:25" ht="15.95" customHeight="1" x14ac:dyDescent="0.3">
      <c r="M27" s="18" t="s">
        <v>9</v>
      </c>
      <c r="N27" s="24">
        <f>SUM(O6:W6,N13:W13,N20:W20)</f>
        <v>3.9</v>
      </c>
      <c r="O27" s="25">
        <f>AVERAGE(O6:W6,N13:W13,N20:W20)</f>
        <v>0.55714285714285716</v>
      </c>
    </row>
    <row r="28" spans="13:25" ht="15.95" customHeight="1" x14ac:dyDescent="0.3">
      <c r="M28" s="18" t="s">
        <v>10</v>
      </c>
      <c r="N28" s="24">
        <f>SUM(O7:W7,N14:W14,N21:W21)</f>
        <v>6.1</v>
      </c>
      <c r="O28" s="25">
        <f>AVERAGE(O7:W7,N14:W14,N21:W21)</f>
        <v>0.87142857142857133</v>
      </c>
    </row>
    <row r="29" spans="13:25" ht="15.95" customHeight="1" thickBot="1" x14ac:dyDescent="0.35">
      <c r="M29" s="30" t="s">
        <v>6</v>
      </c>
      <c r="N29" s="36">
        <f>SUM(N25:N28)</f>
        <v>22.9</v>
      </c>
      <c r="O29" s="37">
        <f>AVERAGE(O8:W8,N15:W15,N22:W22)</f>
        <v>0.78965517241379302</v>
      </c>
    </row>
  </sheetData>
  <sheetProtection algorithmName="SHA-512" hashValue="+/EDeh/e4PoWyGAf87AuiSC5KxipUcuRe/nKmFZYX/+4+Mr4tvtJhFCVM0bclb/WerRCSlANXamTcAabkYG8/Q==" saltValue="PTn0AOt+3km/eQMrO7ALYQ==" spinCount="100000" sheet="1" selectLockedCells="1"/>
  <mergeCells count="10">
    <mergeCell ref="B11:E11"/>
    <mergeCell ref="F10:G10"/>
    <mergeCell ref="M2:O2"/>
    <mergeCell ref="G2:H2"/>
    <mergeCell ref="F11:F12"/>
    <mergeCell ref="G11:G12"/>
    <mergeCell ref="H11:I11"/>
    <mergeCell ref="J11:K11"/>
    <mergeCell ref="B2:C2"/>
    <mergeCell ref="B3:F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win10</cp:lastModifiedBy>
  <dcterms:created xsi:type="dcterms:W3CDTF">2019-06-14T00:12:10Z</dcterms:created>
  <dcterms:modified xsi:type="dcterms:W3CDTF">2019-06-14T02:10:28Z</dcterms:modified>
</cp:coreProperties>
</file>