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gihwang/Desktop/"/>
    </mc:Choice>
  </mc:AlternateContent>
  <xr:revisionPtr revIDLastSave="0" documentId="13_ncr:1_{63095F69-1F4A-5C46-A245-BE7970BFF43F}" xr6:coauthVersionLast="43" xr6:coauthVersionMax="43" xr10:uidLastSave="{00000000-0000-0000-0000-000000000000}"/>
  <bookViews>
    <workbookView xWindow="380" yWindow="500" windowWidth="27640" windowHeight="17040" xr2:uid="{218247F0-5D00-5447-A53A-518DD5E2BABB}"/>
  </bookViews>
  <sheets>
    <sheet name="Sheet1 (3)" sheetId="3" r:id="rId1"/>
    <sheet name="Sheet1 (2)" sheetId="2" r:id="rId2"/>
    <sheet name="Sheet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3" l="1"/>
  <c r="L32" i="3" s="1"/>
  <c r="N32" i="3" s="1"/>
  <c r="J30" i="3"/>
  <c r="L30" i="3" s="1"/>
  <c r="N30" i="3" s="1"/>
  <c r="L29" i="3"/>
  <c r="N29" i="3" s="1"/>
  <c r="N28" i="3"/>
  <c r="N27" i="3"/>
  <c r="G25" i="3"/>
  <c r="G24" i="3"/>
  <c r="J24" i="3"/>
  <c r="L24" i="3" s="1"/>
  <c r="N24" i="3" s="1"/>
  <c r="J23" i="3"/>
  <c r="L23" i="3" s="1"/>
  <c r="L22" i="3"/>
  <c r="N22" i="3" s="1"/>
  <c r="G21" i="3"/>
  <c r="L21" i="3"/>
  <c r="N21" i="3" s="1"/>
  <c r="G20" i="3"/>
  <c r="L20" i="3"/>
  <c r="N20" i="3" s="1"/>
  <c r="N19" i="3"/>
  <c r="G17" i="3"/>
  <c r="J16" i="3"/>
  <c r="L16" i="3" s="1"/>
  <c r="N16" i="3" s="1"/>
  <c r="J15" i="3"/>
  <c r="G23" i="3" s="1"/>
  <c r="L14" i="3"/>
  <c r="N14" i="3" s="1"/>
  <c r="N13" i="3"/>
  <c r="N12" i="3"/>
  <c r="J9" i="3"/>
  <c r="L9" i="3" s="1"/>
  <c r="N9" i="3" s="1"/>
  <c r="J8" i="3"/>
  <c r="G22" i="3" s="1"/>
  <c r="L7" i="3"/>
  <c r="N7" i="3" s="1"/>
  <c r="L6" i="3"/>
  <c r="N6" i="3" s="1"/>
  <c r="N5" i="3"/>
  <c r="F15" i="2"/>
  <c r="M21" i="2"/>
  <c r="M22" i="2"/>
  <c r="M25" i="2"/>
  <c r="M20" i="2"/>
  <c r="M15" i="2"/>
  <c r="M16" i="2"/>
  <c r="M17" i="2"/>
  <c r="M18" i="2"/>
  <c r="M13" i="2"/>
  <c r="M10" i="2"/>
  <c r="M11" i="2"/>
  <c r="J28" i="2"/>
  <c r="J27" i="2"/>
  <c r="J19" i="2"/>
  <c r="H22" i="2"/>
  <c r="J22" i="2" s="1"/>
  <c r="H21" i="2"/>
  <c r="J21" i="2" s="1"/>
  <c r="H20" i="2"/>
  <c r="J20" i="2" s="1"/>
  <c r="H14" i="2"/>
  <c r="J14" i="2" s="1"/>
  <c r="H7" i="2"/>
  <c r="J7" i="2" s="1"/>
  <c r="H6" i="2"/>
  <c r="J13" i="2"/>
  <c r="J12" i="2"/>
  <c r="J6" i="2"/>
  <c r="J5" i="2"/>
  <c r="F31" i="2"/>
  <c r="H32" i="2" s="1"/>
  <c r="J32" i="2" s="1"/>
  <c r="F30" i="2"/>
  <c r="H30" i="2" s="1"/>
  <c r="J30" i="2" s="1"/>
  <c r="H29" i="2"/>
  <c r="J29" i="2" s="1"/>
  <c r="F24" i="2"/>
  <c r="H24" i="2" s="1"/>
  <c r="J24" i="2" s="1"/>
  <c r="F23" i="2"/>
  <c r="H23" i="2" s="1"/>
  <c r="J23" i="2" s="1"/>
  <c r="F16" i="2"/>
  <c r="H16" i="2" s="1"/>
  <c r="J16" i="2" s="1"/>
  <c r="H15" i="2"/>
  <c r="J15" i="2" s="1"/>
  <c r="M9" i="2" s="1"/>
  <c r="F9" i="2"/>
  <c r="H9" i="2" s="1"/>
  <c r="J9" i="2" s="1"/>
  <c r="F8" i="2"/>
  <c r="H8" i="2" s="1"/>
  <c r="J8" i="2" s="1"/>
  <c r="G16" i="3" l="1"/>
  <c r="L31" i="3"/>
  <c r="G11" i="3"/>
  <c r="N23" i="3"/>
  <c r="G15" i="3"/>
  <c r="L15" i="3"/>
  <c r="L8" i="3"/>
  <c r="M24" i="2"/>
  <c r="M23" i="2"/>
  <c r="H31" i="2"/>
  <c r="N31" i="3" l="1"/>
  <c r="G8" i="3" s="1"/>
  <c r="G14" i="3"/>
  <c r="G13" i="3"/>
  <c r="N8" i="3"/>
  <c r="G10" i="3" s="1"/>
  <c r="N15" i="3"/>
  <c r="G9" i="3" s="1"/>
  <c r="G18" i="3"/>
  <c r="J31" i="2"/>
  <c r="M8" i="2" s="1"/>
  <c r="M14" i="2"/>
</calcChain>
</file>

<file path=xl/sharedStrings.xml><?xml version="1.0" encoding="utf-8"?>
<sst xmlns="http://schemas.openxmlformats.org/spreadsheetml/2006/main" count="213" uniqueCount="56">
  <si>
    <t>방귀대장 물고기</t>
  </si>
  <si>
    <t>기묘한 멀록 뿔</t>
  </si>
  <si>
    <t>초미끌 달팽이</t>
  </si>
  <si>
    <t>압도적인 유혹의 우상</t>
  </si>
  <si>
    <t>달콤한 식용 해초</t>
  </si>
  <si>
    <t>물고기 대가리가 든 병</t>
  </si>
  <si>
    <t>더러운 멀록 양말</t>
  </si>
  <si>
    <t>건강한 멀록 점심식사</t>
  </si>
  <si>
    <t>광신자의 분홍색 손가락</t>
  </si>
  <si>
    <t>끈적끈적한 나가 안구</t>
  </si>
  <si>
    <t>소멸중인 모래 조각상</t>
  </si>
  <si>
    <t>밀도가 특히 높은 돌</t>
  </si>
  <si>
    <t>냄새나는 끈적한 덩어리</t>
  </si>
  <si>
    <t>고동치는 혈석 </t>
  </si>
  <si>
    <t>정체불명의 덩어리</t>
  </si>
  <si>
    <t>평범한 버터</t>
  </si>
  <si>
    <t>유령용 음식 </t>
  </si>
  <si>
    <t>유혹자의 로제타석</t>
  </si>
  <si>
    <t>끈적끈적한 나가 안구 3</t>
    <phoneticPr fontId="2" type="noConversion"/>
  </si>
  <si>
    <t>소멸중인 모래 조각상 5</t>
    <phoneticPr fontId="2" type="noConversion"/>
  </si>
  <si>
    <t>더러운 멀록 양말 3</t>
    <phoneticPr fontId="2" type="noConversion"/>
  </si>
  <si>
    <t>유령용 음식 4</t>
    <phoneticPr fontId="2" type="noConversion"/>
  </si>
  <si>
    <t>냄새나는 끈적한 덩어리 4</t>
    <phoneticPr fontId="2" type="noConversion"/>
  </si>
  <si>
    <t>유령용 음식 7</t>
    <phoneticPr fontId="2" type="noConversion"/>
  </si>
  <si>
    <t>바다거인 발 각질 8</t>
    <phoneticPr fontId="2" type="noConversion"/>
  </si>
  <si>
    <t>바다거인 발 각질</t>
    <phoneticPr fontId="2" type="noConversion"/>
  </si>
  <si>
    <t>건강한 멀록 점심식사 7</t>
    <phoneticPr fontId="2" type="noConversion"/>
  </si>
  <si>
    <t>냄새나는 끈적한 덩어리 2</t>
    <phoneticPr fontId="2" type="noConversion"/>
  </si>
  <si>
    <t>밀도가 특히 높은 돌 9</t>
    <phoneticPr fontId="2" type="noConversion"/>
  </si>
  <si>
    <t>기묘한 멀록 뿔 6</t>
    <phoneticPr fontId="2" type="noConversion"/>
  </si>
  <si>
    <t>달콤한 식용 해초 4</t>
    <phoneticPr fontId="2" type="noConversion"/>
  </si>
  <si>
    <t>방귀대장 물고기 2</t>
    <phoneticPr fontId="2" type="noConversion"/>
  </si>
  <si>
    <t xml:space="preserve">이름을 말할 수 없는 그것이 든 자루 </t>
    <phoneticPr fontId="2" type="noConversion"/>
  </si>
  <si>
    <t>방귀대장 물고기 5</t>
    <phoneticPr fontId="2" type="noConversion"/>
  </si>
  <si>
    <t>정체불명의 덩어리 6</t>
    <phoneticPr fontId="2" type="noConversion"/>
  </si>
  <si>
    <t>기묘한 멀록 뿔 5</t>
    <phoneticPr fontId="2" type="noConversion"/>
  </si>
  <si>
    <t xml:space="preserve">이름을 말할 수 없는 그것이 든 자루 3 </t>
    <phoneticPr fontId="2" type="noConversion"/>
  </si>
  <si>
    <t>물고기 대가리가 든 병 3</t>
    <phoneticPr fontId="2" type="noConversion"/>
  </si>
  <si>
    <t>평범한 버터 2</t>
    <phoneticPr fontId="2" type="noConversion"/>
  </si>
  <si>
    <t>방귀대장 물고기</t>
    <phoneticPr fontId="2" type="noConversion"/>
  </si>
  <si>
    <t>정체불명의 덩어리</t>
    <phoneticPr fontId="2" type="noConversion"/>
  </si>
  <si>
    <t>기묘한 멀록 뿔</t>
    <phoneticPr fontId="2" type="noConversion"/>
  </si>
  <si>
    <t>냄새나는 끈적한 덩어리</t>
    <phoneticPr fontId="2" type="noConversion"/>
  </si>
  <si>
    <t>물고기 대가리가 든 병</t>
    <phoneticPr fontId="2" type="noConversion"/>
  </si>
  <si>
    <t>달콤한 식용 해초</t>
    <phoneticPr fontId="2" type="noConversion"/>
  </si>
  <si>
    <t>평범한 버터</t>
    <phoneticPr fontId="2" type="noConversion"/>
  </si>
  <si>
    <t>밀도가 특히 높은 돌</t>
    <phoneticPr fontId="2" type="noConversion"/>
  </si>
  <si>
    <t>건강한 멀록 점심식사</t>
    <phoneticPr fontId="2" type="noConversion"/>
  </si>
  <si>
    <t>이름을 말할 수 없는 그것이 든 자루</t>
    <phoneticPr fontId="2" type="noConversion"/>
  </si>
  <si>
    <t>유령용 음식</t>
    <phoneticPr fontId="2" type="noConversion"/>
  </si>
  <si>
    <t>소멸중인 모래 조각상</t>
    <phoneticPr fontId="2" type="noConversion"/>
  </si>
  <si>
    <t>그롤로옳
(북쪽)</t>
    <phoneticPr fontId="2" type="noConversion"/>
  </si>
  <si>
    <t>허롤옳로
(남쪽)</t>
    <phoneticPr fontId="2" type="noConversion"/>
  </si>
  <si>
    <t>아옳로롤 
(원형 도는 놈)</t>
    <phoneticPr fontId="2" type="noConversion"/>
  </si>
  <si>
    <t>프로롤옳
(수영하는 놈)</t>
    <phoneticPr fontId="2" type="noConversion"/>
  </si>
  <si>
    <t>끈적끈적한 나가 안구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</si>
</sst>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#"/>
  </numFmts>
  <fonts count="7"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Apple SD Gothic Neo"/>
      <family val="2"/>
      <charset val="129"/>
    </font>
    <font>
      <sz val="13"/>
      <color rgb="FF7030A0"/>
      <name val="Apple SD Gothic Neo"/>
      <family val="2"/>
      <charset val="129"/>
    </font>
    <font>
      <sz val="13"/>
      <color theme="9" tint="-0.249977111117893"/>
      <name val="Apple SD Gothic Neo"/>
      <family val="2"/>
      <charset val="129"/>
    </font>
    <font>
      <sz val="13"/>
      <color theme="8" tint="-0.249977111117893"/>
      <name val="Apple SD Gothic Neo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0" fontId="1" fillId="0" borderId="11" xfId="0" applyNumberFormat="1" applyFont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10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8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80" fontId="1" fillId="0" borderId="0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80" fontId="1" fillId="0" borderId="1" xfId="0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80" fontId="1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80" fontId="1" fillId="0" borderId="5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180" fontId="1" fillId="0" borderId="7" xfId="0" applyNumberFormat="1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180" fontId="1" fillId="0" borderId="10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80" fontId="1" fillId="0" borderId="1" xfId="0" applyNumberFormat="1" applyFont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2D5E-CFAC-9346-9879-64DA1E7A8797}">
  <dimension ref="B3:N33"/>
  <sheetViews>
    <sheetView tabSelected="1" zoomScaleNormal="100" workbookViewId="0">
      <selection activeCell="B2" sqref="B2"/>
    </sheetView>
  </sheetViews>
  <sheetFormatPr baseColWidth="10" defaultColWidth="27.7109375" defaultRowHeight="18"/>
  <cols>
    <col min="1" max="1" width="3" style="102" customWidth="1"/>
    <col min="2" max="2" width="15.140625" style="102" customWidth="1"/>
    <col min="3" max="3" width="27.7109375" style="102"/>
    <col min="4" max="4" width="3.7109375" style="142" customWidth="1"/>
    <col min="5" max="5" width="3.7109375" style="102" customWidth="1"/>
    <col min="6" max="6" width="27.7109375" style="143"/>
    <col min="7" max="7" width="7.140625" style="144" customWidth="1"/>
    <col min="8" max="8" width="4.42578125" style="143" customWidth="1"/>
    <col min="9" max="9" width="27.7109375" style="143"/>
    <col min="10" max="10" width="3.7109375" style="144" customWidth="1"/>
    <col min="11" max="11" width="27.7109375" style="143"/>
    <col min="12" max="12" width="3.7109375" style="144" customWidth="1"/>
    <col min="13" max="13" width="27.7109375" style="147"/>
    <col min="14" max="14" width="3.7109375" style="148" customWidth="1"/>
    <col min="15" max="16384" width="27.7109375" style="102"/>
  </cols>
  <sheetData>
    <row r="3" spans="2:14" ht="19" thickBot="1">
      <c r="B3" s="100"/>
      <c r="C3" s="100"/>
      <c r="D3" s="101"/>
      <c r="I3" s="145"/>
      <c r="J3" s="146"/>
      <c r="K3" s="145"/>
      <c r="L3" s="146"/>
    </row>
    <row r="4" spans="2:14">
      <c r="B4" s="103" t="s">
        <v>51</v>
      </c>
      <c r="C4" s="104" t="s">
        <v>0</v>
      </c>
      <c r="D4" s="105"/>
      <c r="I4" s="145"/>
      <c r="J4" s="146"/>
      <c r="K4" s="145"/>
      <c r="L4" s="146"/>
    </row>
    <row r="5" spans="2:14">
      <c r="B5" s="106"/>
      <c r="C5" s="107" t="s">
        <v>1</v>
      </c>
      <c r="D5" s="108"/>
      <c r="K5" s="145"/>
      <c r="L5" s="146"/>
      <c r="M5" s="149" t="s">
        <v>9</v>
      </c>
      <c r="N5" s="150">
        <f>D5*3</f>
        <v>0</v>
      </c>
    </row>
    <row r="6" spans="2:14">
      <c r="B6" s="106"/>
      <c r="C6" s="109" t="s">
        <v>2</v>
      </c>
      <c r="D6" s="108"/>
      <c r="K6" s="151" t="s">
        <v>50</v>
      </c>
      <c r="L6" s="150">
        <f>D6*5</f>
        <v>0</v>
      </c>
      <c r="M6" s="152" t="s">
        <v>44</v>
      </c>
      <c r="N6" s="150">
        <f>L6*4</f>
        <v>0</v>
      </c>
    </row>
    <row r="7" spans="2:14" ht="19" thickBot="1">
      <c r="B7" s="106"/>
      <c r="C7" s="109" t="s">
        <v>25</v>
      </c>
      <c r="D7" s="108"/>
      <c r="F7" s="145"/>
      <c r="G7" s="146"/>
      <c r="K7" s="153" t="s">
        <v>6</v>
      </c>
      <c r="L7" s="154">
        <f>D7*3</f>
        <v>0</v>
      </c>
      <c r="M7" s="155" t="s">
        <v>40</v>
      </c>
      <c r="N7" s="154">
        <f>L7*6</f>
        <v>0</v>
      </c>
    </row>
    <row r="8" spans="2:14">
      <c r="B8" s="106"/>
      <c r="C8" s="111" t="s">
        <v>3</v>
      </c>
      <c r="D8" s="112"/>
      <c r="F8" s="156" t="s">
        <v>0</v>
      </c>
      <c r="G8" s="157">
        <f>SUMIF($M$5:$M$32,F8,$N$5:$N$32)</f>
        <v>0</v>
      </c>
      <c r="I8" s="158" t="s">
        <v>7</v>
      </c>
      <c r="J8" s="150">
        <f>D8*8</f>
        <v>0</v>
      </c>
      <c r="K8" s="159" t="s">
        <v>41</v>
      </c>
      <c r="L8" s="150">
        <f>J8*5</f>
        <v>0</v>
      </c>
      <c r="M8" s="149" t="s">
        <v>55</v>
      </c>
      <c r="N8" s="150">
        <f>L8*3</f>
        <v>0</v>
      </c>
    </row>
    <row r="9" spans="2:14" ht="19" thickBot="1">
      <c r="B9" s="114"/>
      <c r="C9" s="115"/>
      <c r="D9" s="116"/>
      <c r="F9" s="160" t="s">
        <v>4</v>
      </c>
      <c r="G9" s="161">
        <f t="shared" ref="G9:G11" si="0">SUMIF($M$5:$M$32,F9,$N$5:$N$32)</f>
        <v>0</v>
      </c>
      <c r="I9" s="162" t="s">
        <v>49</v>
      </c>
      <c r="J9" s="150">
        <f>D8*4</f>
        <v>0</v>
      </c>
      <c r="K9" s="159" t="s">
        <v>41</v>
      </c>
      <c r="L9" s="150">
        <f>J9*6</f>
        <v>0</v>
      </c>
      <c r="M9" s="149" t="s">
        <v>9</v>
      </c>
      <c r="N9" s="150">
        <f>L9*3</f>
        <v>0</v>
      </c>
    </row>
    <row r="10" spans="2:14" ht="19" thickBot="1">
      <c r="B10" s="100"/>
      <c r="C10" s="100"/>
      <c r="D10" s="101"/>
      <c r="F10" s="163" t="s">
        <v>9</v>
      </c>
      <c r="G10" s="161">
        <f t="shared" si="0"/>
        <v>0</v>
      </c>
      <c r="I10" s="145"/>
      <c r="J10" s="146"/>
      <c r="K10" s="145"/>
      <c r="L10" s="146"/>
    </row>
    <row r="11" spans="2:14" ht="19" thickBot="1">
      <c r="B11" s="117" t="s">
        <v>52</v>
      </c>
      <c r="C11" s="118" t="s">
        <v>4</v>
      </c>
      <c r="D11" s="105"/>
      <c r="F11" s="164" t="s">
        <v>14</v>
      </c>
      <c r="G11" s="165">
        <f t="shared" si="0"/>
        <v>0</v>
      </c>
      <c r="I11" s="145"/>
      <c r="J11" s="146"/>
      <c r="K11" s="145"/>
      <c r="L11" s="146"/>
    </row>
    <row r="12" spans="2:14" ht="19" thickBot="1">
      <c r="B12" s="119"/>
      <c r="C12" s="120" t="s">
        <v>5</v>
      </c>
      <c r="D12" s="108"/>
      <c r="F12" s="145"/>
      <c r="G12" s="146"/>
      <c r="K12" s="145"/>
      <c r="L12" s="146"/>
      <c r="M12" s="166" t="s">
        <v>39</v>
      </c>
      <c r="N12" s="150">
        <f>D12*5</f>
        <v>0</v>
      </c>
    </row>
    <row r="13" spans="2:14">
      <c r="B13" s="119"/>
      <c r="C13" s="110" t="s">
        <v>6</v>
      </c>
      <c r="D13" s="121"/>
      <c r="F13" s="167" t="s">
        <v>1</v>
      </c>
      <c r="G13" s="157">
        <f>SUMIF($K$6:$K$32,F13,$L$6:$L$32)</f>
        <v>0</v>
      </c>
      <c r="K13" s="145"/>
      <c r="L13" s="146"/>
      <c r="M13" s="168" t="s">
        <v>40</v>
      </c>
      <c r="N13" s="150">
        <f>D13*6</f>
        <v>0</v>
      </c>
    </row>
    <row r="14" spans="2:14">
      <c r="B14" s="119"/>
      <c r="C14" s="113" t="s">
        <v>7</v>
      </c>
      <c r="D14" s="108"/>
      <c r="F14" s="169" t="s">
        <v>5</v>
      </c>
      <c r="G14" s="161">
        <f t="shared" ref="G14:G18" si="1">SUMIF($K$6:$K$32,F14,$L$6:$L$32)</f>
        <v>0</v>
      </c>
      <c r="K14" s="170" t="s">
        <v>41</v>
      </c>
      <c r="L14" s="154">
        <f>D14*5</f>
        <v>0</v>
      </c>
      <c r="M14" s="171" t="s">
        <v>9</v>
      </c>
      <c r="N14" s="154">
        <f>L14*3</f>
        <v>0</v>
      </c>
    </row>
    <row r="15" spans="2:14">
      <c r="B15" s="119"/>
      <c r="C15" s="122" t="s">
        <v>8</v>
      </c>
      <c r="D15" s="112"/>
      <c r="F15" s="169" t="s">
        <v>6</v>
      </c>
      <c r="G15" s="161">
        <f t="shared" si="1"/>
        <v>0</v>
      </c>
      <c r="I15" s="172" t="s">
        <v>42</v>
      </c>
      <c r="J15" s="150">
        <f>D15*4</f>
        <v>0</v>
      </c>
      <c r="K15" s="173" t="s">
        <v>45</v>
      </c>
      <c r="L15" s="150">
        <f>J15*2</f>
        <v>0</v>
      </c>
      <c r="M15" s="152" t="s">
        <v>44</v>
      </c>
      <c r="N15" s="150">
        <f>L15*4</f>
        <v>0</v>
      </c>
    </row>
    <row r="16" spans="2:14" ht="19" thickBot="1">
      <c r="B16" s="125"/>
      <c r="C16" s="126"/>
      <c r="D16" s="116"/>
      <c r="F16" s="174" t="s">
        <v>10</v>
      </c>
      <c r="G16" s="161">
        <f t="shared" si="1"/>
        <v>0</v>
      </c>
      <c r="I16" s="162" t="s">
        <v>16</v>
      </c>
      <c r="J16" s="150">
        <f>D15*7</f>
        <v>0</v>
      </c>
      <c r="K16" s="159" t="s">
        <v>41</v>
      </c>
      <c r="L16" s="150">
        <f>J16*6</f>
        <v>0</v>
      </c>
      <c r="M16" s="149" t="s">
        <v>9</v>
      </c>
      <c r="N16" s="150">
        <f>L16*3</f>
        <v>0</v>
      </c>
    </row>
    <row r="17" spans="2:14" ht="19" thickBot="1">
      <c r="B17" s="100"/>
      <c r="C17" s="100"/>
      <c r="D17" s="101"/>
      <c r="F17" s="175" t="s">
        <v>48</v>
      </c>
      <c r="G17" s="161">
        <f t="shared" si="1"/>
        <v>0</v>
      </c>
      <c r="I17" s="145"/>
      <c r="J17" s="146"/>
      <c r="K17" s="145"/>
      <c r="L17" s="146"/>
    </row>
    <row r="18" spans="2:14" ht="19" thickBot="1">
      <c r="B18" s="127" t="s">
        <v>53</v>
      </c>
      <c r="C18" s="128" t="s">
        <v>9</v>
      </c>
      <c r="D18" s="105"/>
      <c r="F18" s="176" t="s">
        <v>15</v>
      </c>
      <c r="G18" s="165">
        <f t="shared" si="1"/>
        <v>0</v>
      </c>
      <c r="I18" s="145"/>
      <c r="J18" s="146"/>
      <c r="K18" s="145"/>
      <c r="L18" s="146"/>
    </row>
    <row r="19" spans="2:14" ht="19" thickBot="1">
      <c r="B19" s="129"/>
      <c r="C19" s="130" t="s">
        <v>10</v>
      </c>
      <c r="D19" s="121"/>
      <c r="F19" s="145"/>
      <c r="G19" s="146"/>
      <c r="K19" s="145"/>
      <c r="L19" s="146"/>
      <c r="M19" s="152" t="s">
        <v>44</v>
      </c>
      <c r="N19" s="150">
        <f>D19*4</f>
        <v>0</v>
      </c>
    </row>
    <row r="20" spans="2:14">
      <c r="B20" s="129"/>
      <c r="C20" s="123" t="s">
        <v>12</v>
      </c>
      <c r="D20" s="108"/>
      <c r="F20" s="177" t="s">
        <v>2</v>
      </c>
      <c r="G20" s="157">
        <f>SUMIF($I$4:$I$32,F20,$J$4:$J$32)</f>
        <v>0</v>
      </c>
      <c r="K20" s="173" t="s">
        <v>45</v>
      </c>
      <c r="L20" s="150">
        <f>D20*2</f>
        <v>0</v>
      </c>
      <c r="M20" s="152" t="s">
        <v>44</v>
      </c>
      <c r="N20" s="150">
        <f>L20*4</f>
        <v>0</v>
      </c>
    </row>
    <row r="21" spans="2:14">
      <c r="B21" s="129"/>
      <c r="C21" s="131" t="s">
        <v>11</v>
      </c>
      <c r="D21" s="112"/>
      <c r="F21" s="178" t="s">
        <v>25</v>
      </c>
      <c r="G21" s="161">
        <f t="shared" ref="G21:G25" si="2">SUMIF($I$4:$I$32,F21,$J$4:$J$32)</f>
        <v>0</v>
      </c>
      <c r="K21" s="179" t="s">
        <v>43</v>
      </c>
      <c r="L21" s="150">
        <f>D21*3</f>
        <v>0</v>
      </c>
      <c r="M21" s="166" t="s">
        <v>39</v>
      </c>
      <c r="N21" s="150">
        <f>L21*5</f>
        <v>0</v>
      </c>
    </row>
    <row r="22" spans="2:14">
      <c r="B22" s="129"/>
      <c r="C22" s="131"/>
      <c r="D22" s="112"/>
      <c r="F22" s="180" t="s">
        <v>7</v>
      </c>
      <c r="G22" s="161">
        <f t="shared" si="2"/>
        <v>0</v>
      </c>
      <c r="K22" s="181" t="s">
        <v>48</v>
      </c>
      <c r="L22" s="154">
        <f>D21*3</f>
        <v>0</v>
      </c>
      <c r="M22" s="182" t="s">
        <v>39</v>
      </c>
      <c r="N22" s="154">
        <f>L22*2</f>
        <v>0</v>
      </c>
    </row>
    <row r="23" spans="2:14">
      <c r="B23" s="129"/>
      <c r="C23" s="132" t="s">
        <v>13</v>
      </c>
      <c r="D23" s="112"/>
      <c r="F23" s="183" t="s">
        <v>12</v>
      </c>
      <c r="G23" s="161">
        <f t="shared" si="2"/>
        <v>0</v>
      </c>
      <c r="I23" s="184" t="s">
        <v>25</v>
      </c>
      <c r="J23" s="150">
        <f>D23*8</f>
        <v>0</v>
      </c>
      <c r="K23" s="179" t="s">
        <v>6</v>
      </c>
      <c r="L23" s="150">
        <f>J23*3</f>
        <v>0</v>
      </c>
      <c r="M23" s="168" t="s">
        <v>40</v>
      </c>
      <c r="N23" s="150">
        <f>L23*6</f>
        <v>0</v>
      </c>
    </row>
    <row r="24" spans="2:14" ht="19" thickBot="1">
      <c r="B24" s="133"/>
      <c r="C24" s="134"/>
      <c r="D24" s="116"/>
      <c r="F24" s="183" t="s">
        <v>11</v>
      </c>
      <c r="G24" s="161">
        <f t="shared" si="2"/>
        <v>0</v>
      </c>
      <c r="I24" s="158" t="s">
        <v>47</v>
      </c>
      <c r="J24" s="150">
        <f>D23*7</f>
        <v>0</v>
      </c>
      <c r="K24" s="159" t="s">
        <v>41</v>
      </c>
      <c r="L24" s="150">
        <f>J24*5</f>
        <v>0</v>
      </c>
      <c r="M24" s="149" t="s">
        <v>9</v>
      </c>
      <c r="N24" s="150">
        <f>L24*3</f>
        <v>0</v>
      </c>
    </row>
    <row r="25" spans="2:14" ht="19" thickBot="1">
      <c r="B25" s="100"/>
      <c r="C25" s="100"/>
      <c r="D25" s="101"/>
      <c r="F25" s="185" t="s">
        <v>16</v>
      </c>
      <c r="G25" s="165">
        <f t="shared" si="2"/>
        <v>0</v>
      </c>
      <c r="I25" s="145"/>
      <c r="J25" s="146"/>
      <c r="K25" s="145"/>
      <c r="L25" s="146"/>
    </row>
    <row r="26" spans="2:14">
      <c r="B26" s="135" t="s">
        <v>54</v>
      </c>
      <c r="C26" s="136" t="s">
        <v>14</v>
      </c>
      <c r="D26" s="105"/>
      <c r="I26" s="145"/>
      <c r="J26" s="146"/>
      <c r="K26" s="145"/>
      <c r="L26" s="146"/>
    </row>
    <row r="27" spans="2:14">
      <c r="B27" s="137"/>
      <c r="C27" s="124" t="s">
        <v>32</v>
      </c>
      <c r="D27" s="108"/>
      <c r="K27" s="145"/>
      <c r="L27" s="146"/>
      <c r="M27" s="166" t="s">
        <v>39</v>
      </c>
      <c r="N27" s="150">
        <f>D27*2</f>
        <v>0</v>
      </c>
    </row>
    <row r="28" spans="2:14">
      <c r="B28" s="137"/>
      <c r="C28" s="124" t="s">
        <v>15</v>
      </c>
      <c r="D28" s="108"/>
      <c r="K28" s="145"/>
      <c r="L28" s="146"/>
      <c r="M28" s="152" t="s">
        <v>44</v>
      </c>
      <c r="N28" s="150">
        <f>D28*4</f>
        <v>0</v>
      </c>
    </row>
    <row r="29" spans="2:14">
      <c r="B29" s="137"/>
      <c r="C29" s="138" t="s">
        <v>16</v>
      </c>
      <c r="D29" s="121"/>
      <c r="K29" s="170" t="s">
        <v>41</v>
      </c>
      <c r="L29" s="154">
        <f>D29*6</f>
        <v>0</v>
      </c>
      <c r="M29" s="171" t="s">
        <v>9</v>
      </c>
      <c r="N29" s="154">
        <f>L29*3</f>
        <v>0</v>
      </c>
    </row>
    <row r="30" spans="2:14">
      <c r="B30" s="137"/>
      <c r="C30" s="139" t="s">
        <v>17</v>
      </c>
      <c r="D30" s="112"/>
      <c r="I30" s="172" t="s">
        <v>42</v>
      </c>
      <c r="J30" s="150">
        <f>D30*2</f>
        <v>0</v>
      </c>
      <c r="K30" s="173" t="s">
        <v>45</v>
      </c>
      <c r="L30" s="150">
        <f>J30*2</f>
        <v>0</v>
      </c>
      <c r="M30" s="152" t="s">
        <v>44</v>
      </c>
      <c r="N30" s="150">
        <f>L30*4</f>
        <v>0</v>
      </c>
    </row>
    <row r="31" spans="2:14">
      <c r="B31" s="137"/>
      <c r="C31" s="139"/>
      <c r="D31" s="112"/>
      <c r="I31" s="186" t="s">
        <v>46</v>
      </c>
      <c r="J31" s="187">
        <f>D30*9</f>
        <v>0</v>
      </c>
      <c r="K31" s="179" t="s">
        <v>43</v>
      </c>
      <c r="L31" s="150">
        <f>J31*3</f>
        <v>0</v>
      </c>
      <c r="M31" s="166" t="s">
        <v>39</v>
      </c>
      <c r="N31" s="150">
        <f>L31*5</f>
        <v>0</v>
      </c>
    </row>
    <row r="32" spans="2:14" ht="19" thickBot="1">
      <c r="B32" s="140"/>
      <c r="C32" s="141"/>
      <c r="D32" s="116"/>
      <c r="I32" s="186"/>
      <c r="J32" s="187"/>
      <c r="K32" s="173" t="s">
        <v>48</v>
      </c>
      <c r="L32" s="150">
        <f>J31*3</f>
        <v>0</v>
      </c>
      <c r="M32" s="166" t="s">
        <v>39</v>
      </c>
      <c r="N32" s="150">
        <f>L32*2</f>
        <v>0</v>
      </c>
    </row>
    <row r="33" spans="2:12">
      <c r="B33" s="100"/>
      <c r="C33" s="100"/>
      <c r="D33" s="101"/>
      <c r="I33" s="145"/>
      <c r="J33" s="146"/>
      <c r="K33" s="145"/>
      <c r="L33" s="146"/>
    </row>
  </sheetData>
  <sheetProtection sheet="1" objects="1" scenarios="1" formatCells="0" formatColumns="0" formatRows="0" deleteColumns="0" deleteRows="0" selectLockedCells="1" sort="0" autoFilter="0"/>
  <mergeCells count="16">
    <mergeCell ref="I31:I32"/>
    <mergeCell ref="J31:J32"/>
    <mergeCell ref="B18:B24"/>
    <mergeCell ref="C21:C22"/>
    <mergeCell ref="D21:D22"/>
    <mergeCell ref="C23:C24"/>
    <mergeCell ref="D23:D24"/>
    <mergeCell ref="B26:B32"/>
    <mergeCell ref="C30:C32"/>
    <mergeCell ref="D30:D32"/>
    <mergeCell ref="B4:B9"/>
    <mergeCell ref="C8:C9"/>
    <mergeCell ref="D8:D9"/>
    <mergeCell ref="B11:B16"/>
    <mergeCell ref="C15:C16"/>
    <mergeCell ref="D15:D1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09E6-9293-F54A-8818-DF647BCEC3AE}">
  <dimension ref="B3:M33"/>
  <sheetViews>
    <sheetView zoomScaleNormal="100" workbookViewId="0">
      <selection activeCell="L3" sqref="L3"/>
    </sheetView>
  </sheetViews>
  <sheetFormatPr baseColWidth="10" defaultColWidth="27.7109375" defaultRowHeight="18"/>
  <cols>
    <col min="1" max="1" width="3" style="1" customWidth="1"/>
    <col min="2" max="2" width="15.140625" style="1" customWidth="1"/>
    <col min="3" max="3" width="27.7109375" style="1"/>
    <col min="4" max="4" width="3.7109375" style="90" customWidth="1"/>
    <col min="5" max="5" width="27.7109375" style="1"/>
    <col min="6" max="6" width="3.7109375" style="92" customWidth="1"/>
    <col min="7" max="7" width="27.7109375" style="1"/>
    <col min="8" max="8" width="3.7109375" style="92" customWidth="1"/>
    <col min="9" max="9" width="27.7109375" style="45"/>
    <col min="10" max="10" width="3.7109375" style="96" customWidth="1"/>
    <col min="11" max="11" width="3.7109375" style="1" customWidth="1"/>
    <col min="12" max="12" width="27.7109375" style="1"/>
    <col min="13" max="13" width="7.140625" style="92" customWidth="1"/>
    <col min="14" max="16384" width="27.7109375" style="1"/>
  </cols>
  <sheetData>
    <row r="3" spans="2:13" ht="19" thickBot="1">
      <c r="B3" s="18"/>
      <c r="C3" s="18"/>
      <c r="D3" s="84"/>
      <c r="E3" s="18"/>
      <c r="F3" s="91"/>
      <c r="G3" s="18"/>
      <c r="H3" s="91"/>
    </row>
    <row r="4" spans="2:13">
      <c r="B4" s="51" t="s">
        <v>51</v>
      </c>
      <c r="C4" s="52" t="s">
        <v>0</v>
      </c>
      <c r="D4" s="85"/>
      <c r="E4" s="18"/>
      <c r="F4" s="91"/>
      <c r="G4" s="18"/>
      <c r="H4" s="91"/>
    </row>
    <row r="5" spans="2:13">
      <c r="B5" s="53"/>
      <c r="C5" s="20" t="s">
        <v>1</v>
      </c>
      <c r="D5" s="86"/>
      <c r="G5" s="18"/>
      <c r="H5" s="91"/>
      <c r="I5" s="21" t="s">
        <v>9</v>
      </c>
      <c r="J5" s="93">
        <f>D5*3</f>
        <v>0</v>
      </c>
    </row>
    <row r="6" spans="2:13">
      <c r="B6" s="53"/>
      <c r="C6" s="22" t="s">
        <v>2</v>
      </c>
      <c r="D6" s="86"/>
      <c r="G6" s="23" t="s">
        <v>50</v>
      </c>
      <c r="H6" s="93">
        <f>D6*5</f>
        <v>0</v>
      </c>
      <c r="I6" s="27" t="s">
        <v>44</v>
      </c>
      <c r="J6" s="93">
        <f>H6*4</f>
        <v>0</v>
      </c>
    </row>
    <row r="7" spans="2:13" ht="19" thickBot="1">
      <c r="B7" s="53"/>
      <c r="C7" s="22" t="s">
        <v>25</v>
      </c>
      <c r="D7" s="86"/>
      <c r="G7" s="24" t="s">
        <v>6</v>
      </c>
      <c r="H7" s="93">
        <f>D7*3</f>
        <v>0</v>
      </c>
      <c r="I7" s="28" t="s">
        <v>40</v>
      </c>
      <c r="J7" s="93">
        <f>H7*6</f>
        <v>0</v>
      </c>
      <c r="L7" s="18"/>
      <c r="M7" s="91"/>
    </row>
    <row r="8" spans="2:13">
      <c r="B8" s="53"/>
      <c r="C8" s="25" t="s">
        <v>3</v>
      </c>
      <c r="D8" s="87">
        <v>1</v>
      </c>
      <c r="E8" s="49" t="s">
        <v>7</v>
      </c>
      <c r="F8" s="93">
        <f>D8*8</f>
        <v>8</v>
      </c>
      <c r="G8" s="20" t="s">
        <v>41</v>
      </c>
      <c r="H8" s="95">
        <f>F8*5</f>
        <v>40</v>
      </c>
      <c r="I8" s="37" t="s">
        <v>55</v>
      </c>
      <c r="J8" s="97">
        <f>H8*3</f>
        <v>120</v>
      </c>
      <c r="L8" s="43" t="s">
        <v>0</v>
      </c>
      <c r="M8" s="97">
        <f>SUMIF($I$5:$I$32,L8,$J$5:$J$32)</f>
        <v>189</v>
      </c>
    </row>
    <row r="9" spans="2:13" ht="19" thickBot="1">
      <c r="B9" s="54"/>
      <c r="C9" s="55"/>
      <c r="D9" s="88"/>
      <c r="E9" s="50" t="s">
        <v>49</v>
      </c>
      <c r="F9" s="93">
        <f>D8*4</f>
        <v>4</v>
      </c>
      <c r="G9" s="20" t="s">
        <v>41</v>
      </c>
      <c r="H9" s="95">
        <f>F9*6</f>
        <v>24</v>
      </c>
      <c r="I9" s="74" t="s">
        <v>9</v>
      </c>
      <c r="J9" s="98">
        <f>H9*3</f>
        <v>72</v>
      </c>
      <c r="L9" s="81" t="s">
        <v>4</v>
      </c>
      <c r="M9" s="99">
        <f t="shared" ref="M9:M11" si="0">SUMIF($I$5:$I$32,L9,$J$5:$J$32)</f>
        <v>48</v>
      </c>
    </row>
    <row r="10" spans="2:13" ht="19" thickBot="1">
      <c r="B10" s="18"/>
      <c r="C10" s="18"/>
      <c r="D10" s="84"/>
      <c r="E10" s="18"/>
      <c r="F10" s="91"/>
      <c r="G10" s="18"/>
      <c r="H10" s="91"/>
      <c r="L10" s="82" t="s">
        <v>9</v>
      </c>
      <c r="M10" s="99">
        <f t="shared" si="0"/>
        <v>423</v>
      </c>
    </row>
    <row r="11" spans="2:13" ht="19" thickBot="1">
      <c r="B11" s="57" t="s">
        <v>52</v>
      </c>
      <c r="C11" s="58" t="s">
        <v>4</v>
      </c>
      <c r="D11" s="85"/>
      <c r="E11" s="18"/>
      <c r="F11" s="91"/>
      <c r="G11" s="18"/>
      <c r="H11" s="91"/>
      <c r="L11" s="83" t="s">
        <v>14</v>
      </c>
      <c r="M11" s="98">
        <f t="shared" si="0"/>
        <v>144</v>
      </c>
    </row>
    <row r="12" spans="2:13" ht="19" thickBot="1">
      <c r="B12" s="59"/>
      <c r="C12" s="24" t="s">
        <v>5</v>
      </c>
      <c r="D12" s="86"/>
      <c r="G12" s="18"/>
      <c r="H12" s="91"/>
      <c r="I12" s="19" t="s">
        <v>39</v>
      </c>
      <c r="J12" s="93">
        <f>D12*5</f>
        <v>0</v>
      </c>
      <c r="L12" s="18"/>
      <c r="M12" s="91"/>
    </row>
    <row r="13" spans="2:13">
      <c r="B13" s="59"/>
      <c r="C13" s="46" t="s">
        <v>6</v>
      </c>
      <c r="D13" s="89"/>
      <c r="G13" s="18"/>
      <c r="H13" s="91"/>
      <c r="I13" s="28" t="s">
        <v>40</v>
      </c>
      <c r="J13" s="93">
        <f>D13*6</f>
        <v>0</v>
      </c>
      <c r="L13" s="77" t="s">
        <v>1</v>
      </c>
      <c r="M13" s="97">
        <f>SUMIF($G$6:$G$32,L13,$H$6:$H$32)</f>
        <v>141</v>
      </c>
    </row>
    <row r="14" spans="2:13" ht="19" thickBot="1">
      <c r="B14" s="59"/>
      <c r="C14" s="26" t="s">
        <v>7</v>
      </c>
      <c r="D14" s="86"/>
      <c r="G14" s="20" t="s">
        <v>41</v>
      </c>
      <c r="H14" s="93">
        <f>D14*5</f>
        <v>0</v>
      </c>
      <c r="I14" s="21" t="s">
        <v>9</v>
      </c>
      <c r="J14" s="93">
        <f>H14*3</f>
        <v>0</v>
      </c>
      <c r="L14" s="41" t="s">
        <v>5</v>
      </c>
      <c r="M14" s="99">
        <f t="shared" ref="M14:M18" si="1">SUMIF($G$6:$G$32,L14,$H$6:$H$32)</f>
        <v>27</v>
      </c>
    </row>
    <row r="15" spans="2:13">
      <c r="B15" s="59"/>
      <c r="C15" s="29" t="s">
        <v>8</v>
      </c>
      <c r="D15" s="87">
        <v>1</v>
      </c>
      <c r="E15" s="56" t="s">
        <v>42</v>
      </c>
      <c r="F15" s="93">
        <f>D15*4</f>
        <v>4</v>
      </c>
      <c r="G15" s="31" t="s">
        <v>45</v>
      </c>
      <c r="H15" s="95">
        <f>F15*2</f>
        <v>8</v>
      </c>
      <c r="I15" s="40" t="s">
        <v>44</v>
      </c>
      <c r="J15" s="97">
        <f>H15*4</f>
        <v>32</v>
      </c>
      <c r="L15" s="41" t="s">
        <v>6</v>
      </c>
      <c r="M15" s="99">
        <f t="shared" si="1"/>
        <v>24</v>
      </c>
    </row>
    <row r="16" spans="2:13" ht="19" thickBot="1">
      <c r="B16" s="60"/>
      <c r="C16" s="61"/>
      <c r="D16" s="88"/>
      <c r="E16" s="50" t="s">
        <v>16</v>
      </c>
      <c r="F16" s="93">
        <f>D15*7</f>
        <v>7</v>
      </c>
      <c r="G16" s="20" t="s">
        <v>41</v>
      </c>
      <c r="H16" s="95">
        <f>F16*6</f>
        <v>42</v>
      </c>
      <c r="I16" s="74" t="s">
        <v>9</v>
      </c>
      <c r="J16" s="98">
        <f>H16*3</f>
        <v>126</v>
      </c>
      <c r="L16" s="38" t="s">
        <v>10</v>
      </c>
      <c r="M16" s="99">
        <f t="shared" si="1"/>
        <v>0</v>
      </c>
    </row>
    <row r="17" spans="2:13" ht="19" thickBot="1">
      <c r="B17" s="18"/>
      <c r="C17" s="18"/>
      <c r="D17" s="84"/>
      <c r="E17" s="18"/>
      <c r="F17" s="91"/>
      <c r="G17" s="18"/>
      <c r="H17" s="91"/>
      <c r="L17" s="36" t="s">
        <v>32</v>
      </c>
      <c r="M17" s="99">
        <f t="shared" si="1"/>
        <v>0</v>
      </c>
    </row>
    <row r="18" spans="2:13" ht="19" thickBot="1">
      <c r="B18" s="63" t="s">
        <v>53</v>
      </c>
      <c r="C18" s="64" t="s">
        <v>9</v>
      </c>
      <c r="D18" s="85"/>
      <c r="E18" s="18"/>
      <c r="F18" s="91"/>
      <c r="G18" s="18"/>
      <c r="H18" s="91"/>
      <c r="L18" s="78" t="s">
        <v>15</v>
      </c>
      <c r="M18" s="98">
        <f t="shared" si="1"/>
        <v>12</v>
      </c>
    </row>
    <row r="19" spans="2:13" ht="19" thickBot="1">
      <c r="B19" s="65"/>
      <c r="C19" s="47" t="s">
        <v>10</v>
      </c>
      <c r="D19" s="89"/>
      <c r="G19" s="18"/>
      <c r="H19" s="91"/>
      <c r="I19" s="27" t="s">
        <v>44</v>
      </c>
      <c r="J19" s="93">
        <f>D19*4</f>
        <v>0</v>
      </c>
      <c r="L19" s="18"/>
      <c r="M19" s="91"/>
    </row>
    <row r="20" spans="2:13">
      <c r="B20" s="65"/>
      <c r="C20" s="30" t="s">
        <v>12</v>
      </c>
      <c r="D20" s="86"/>
      <c r="G20" s="31" t="s">
        <v>45</v>
      </c>
      <c r="H20" s="93">
        <f>D20*2</f>
        <v>0</v>
      </c>
      <c r="I20" s="27" t="s">
        <v>44</v>
      </c>
      <c r="J20" s="93">
        <f>H20*4</f>
        <v>0</v>
      </c>
      <c r="L20" s="79" t="s">
        <v>2</v>
      </c>
      <c r="M20" s="97">
        <f>SUMIF($E$4:$E$32,L20,$F$4:$F$32)</f>
        <v>0</v>
      </c>
    </row>
    <row r="21" spans="2:13">
      <c r="B21" s="65"/>
      <c r="C21" s="32" t="s">
        <v>11</v>
      </c>
      <c r="D21" s="87"/>
      <c r="G21" s="24" t="s">
        <v>43</v>
      </c>
      <c r="H21" s="93">
        <f>D21*3</f>
        <v>0</v>
      </c>
      <c r="I21" s="19" t="s">
        <v>39</v>
      </c>
      <c r="J21" s="93">
        <f>H21*5</f>
        <v>0</v>
      </c>
      <c r="L21" s="44" t="s">
        <v>25</v>
      </c>
      <c r="M21" s="99">
        <f t="shared" ref="M21:M25" si="2">SUMIF($E$4:$E$32,L21,$F$4:$F$32)</f>
        <v>8</v>
      </c>
    </row>
    <row r="22" spans="2:13" ht="19" thickBot="1">
      <c r="B22" s="65"/>
      <c r="C22" s="32"/>
      <c r="D22" s="87"/>
      <c r="G22" s="31" t="s">
        <v>48</v>
      </c>
      <c r="H22" s="93">
        <f>D21*3</f>
        <v>0</v>
      </c>
      <c r="I22" s="19" t="s">
        <v>39</v>
      </c>
      <c r="J22" s="93">
        <f>H22*2</f>
        <v>0</v>
      </c>
      <c r="L22" s="42" t="s">
        <v>7</v>
      </c>
      <c r="M22" s="99">
        <f t="shared" si="2"/>
        <v>15</v>
      </c>
    </row>
    <row r="23" spans="2:13">
      <c r="B23" s="65"/>
      <c r="C23" s="33" t="s">
        <v>13</v>
      </c>
      <c r="D23" s="87">
        <v>1</v>
      </c>
      <c r="E23" s="62" t="s">
        <v>25</v>
      </c>
      <c r="F23" s="93">
        <f>D23*8</f>
        <v>8</v>
      </c>
      <c r="G23" s="24" t="s">
        <v>6</v>
      </c>
      <c r="H23" s="95">
        <f>F23*3</f>
        <v>24</v>
      </c>
      <c r="I23" s="35" t="s">
        <v>40</v>
      </c>
      <c r="J23" s="97">
        <f>H23*6</f>
        <v>144</v>
      </c>
      <c r="L23" s="39" t="s">
        <v>12</v>
      </c>
      <c r="M23" s="99">
        <f t="shared" si="2"/>
        <v>6</v>
      </c>
    </row>
    <row r="24" spans="2:13" ht="19" thickBot="1">
      <c r="B24" s="66"/>
      <c r="C24" s="67"/>
      <c r="D24" s="88"/>
      <c r="E24" s="49" t="s">
        <v>47</v>
      </c>
      <c r="F24" s="93">
        <f>D23*7</f>
        <v>7</v>
      </c>
      <c r="G24" s="20" t="s">
        <v>41</v>
      </c>
      <c r="H24" s="95">
        <f>F24*5</f>
        <v>35</v>
      </c>
      <c r="I24" s="74" t="s">
        <v>9</v>
      </c>
      <c r="J24" s="98">
        <f>H24*3</f>
        <v>105</v>
      </c>
      <c r="L24" s="39" t="s">
        <v>11</v>
      </c>
      <c r="M24" s="99">
        <f t="shared" si="2"/>
        <v>9</v>
      </c>
    </row>
    <row r="25" spans="2:13" ht="19" thickBot="1">
      <c r="B25" s="18"/>
      <c r="C25" s="18"/>
      <c r="D25" s="84"/>
      <c r="E25" s="18"/>
      <c r="F25" s="91"/>
      <c r="G25" s="18"/>
      <c r="H25" s="91"/>
      <c r="L25" s="80" t="s">
        <v>16</v>
      </c>
      <c r="M25" s="98">
        <f t="shared" si="2"/>
        <v>7</v>
      </c>
    </row>
    <row r="26" spans="2:13">
      <c r="B26" s="69" t="s">
        <v>54</v>
      </c>
      <c r="C26" s="70" t="s">
        <v>14</v>
      </c>
      <c r="D26" s="85"/>
      <c r="E26" s="18"/>
      <c r="F26" s="91"/>
      <c r="G26" s="18"/>
      <c r="H26" s="91"/>
    </row>
    <row r="27" spans="2:13">
      <c r="B27" s="71"/>
      <c r="C27" s="31" t="s">
        <v>32</v>
      </c>
      <c r="D27" s="86"/>
      <c r="G27" s="18"/>
      <c r="H27" s="91"/>
      <c r="I27" s="19" t="s">
        <v>39</v>
      </c>
      <c r="J27" s="93">
        <f>D27*2</f>
        <v>0</v>
      </c>
    </row>
    <row r="28" spans="2:13">
      <c r="B28" s="71"/>
      <c r="C28" s="31" t="s">
        <v>15</v>
      </c>
      <c r="D28" s="86"/>
      <c r="G28" s="18"/>
      <c r="H28" s="91"/>
      <c r="I28" s="27" t="s">
        <v>44</v>
      </c>
      <c r="J28" s="93">
        <f>D28*4</f>
        <v>0</v>
      </c>
    </row>
    <row r="29" spans="2:13" ht="19" thickBot="1">
      <c r="B29" s="71"/>
      <c r="C29" s="48" t="s">
        <v>16</v>
      </c>
      <c r="D29" s="89"/>
      <c r="G29" s="20" t="s">
        <v>41</v>
      </c>
      <c r="H29" s="93">
        <f>D29*6</f>
        <v>0</v>
      </c>
      <c r="I29" s="21" t="s">
        <v>9</v>
      </c>
      <c r="J29" s="93">
        <f>H29*3</f>
        <v>0</v>
      </c>
    </row>
    <row r="30" spans="2:13">
      <c r="B30" s="71"/>
      <c r="C30" s="34" t="s">
        <v>17</v>
      </c>
      <c r="D30" s="87">
        <v>1</v>
      </c>
      <c r="E30" s="56" t="s">
        <v>42</v>
      </c>
      <c r="F30" s="93">
        <f>D30*2</f>
        <v>2</v>
      </c>
      <c r="G30" s="31" t="s">
        <v>45</v>
      </c>
      <c r="H30" s="95">
        <f>F30*2</f>
        <v>4</v>
      </c>
      <c r="I30" s="40" t="s">
        <v>44</v>
      </c>
      <c r="J30" s="97">
        <f>H30*4</f>
        <v>16</v>
      </c>
    </row>
    <row r="31" spans="2:13">
      <c r="B31" s="71"/>
      <c r="C31" s="34"/>
      <c r="D31" s="87"/>
      <c r="E31" s="68" t="s">
        <v>46</v>
      </c>
      <c r="F31" s="94">
        <f>D30*9</f>
        <v>9</v>
      </c>
      <c r="G31" s="24" t="s">
        <v>43</v>
      </c>
      <c r="H31" s="95">
        <f>F31*3</f>
        <v>27</v>
      </c>
      <c r="I31" s="75" t="s">
        <v>39</v>
      </c>
      <c r="J31" s="99">
        <f>H31*5</f>
        <v>135</v>
      </c>
    </row>
    <row r="32" spans="2:13" ht="19" thickBot="1">
      <c r="B32" s="72"/>
      <c r="C32" s="73"/>
      <c r="D32" s="88"/>
      <c r="E32" s="68"/>
      <c r="F32" s="94"/>
      <c r="G32" s="31" t="s">
        <v>48</v>
      </c>
      <c r="H32" s="95">
        <f>F31*3</f>
        <v>27</v>
      </c>
      <c r="I32" s="76" t="s">
        <v>39</v>
      </c>
      <c r="J32" s="98">
        <f>H32*2</f>
        <v>54</v>
      </c>
    </row>
    <row r="33" spans="2:8">
      <c r="B33" s="18"/>
      <c r="C33" s="18"/>
      <c r="D33" s="84"/>
      <c r="E33" s="18"/>
      <c r="F33" s="91"/>
      <c r="G33" s="18"/>
      <c r="H33" s="91"/>
    </row>
  </sheetData>
  <mergeCells count="16">
    <mergeCell ref="E31:E32"/>
    <mergeCell ref="F31:F32"/>
    <mergeCell ref="B26:B32"/>
    <mergeCell ref="B4:B9"/>
    <mergeCell ref="B11:B16"/>
    <mergeCell ref="B18:B24"/>
    <mergeCell ref="C30:C32"/>
    <mergeCell ref="D30:D32"/>
    <mergeCell ref="C21:C22"/>
    <mergeCell ref="C23:C24"/>
    <mergeCell ref="C8:C9"/>
    <mergeCell ref="C15:C16"/>
    <mergeCell ref="D15:D16"/>
    <mergeCell ref="D8:D9"/>
    <mergeCell ref="D21:D22"/>
    <mergeCell ref="D23:D24"/>
  </mergeCells>
  <phoneticPr fontId="2" type="noConversion"/>
  <pageMargins left="0.7" right="0.7" top="0.75" bottom="0.75" header="0.3" footer="0.3"/>
  <ignoredErrors>
    <ignoredError sqref="H30 J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E09D-C3C0-394A-A768-567633F8E914}">
  <dimension ref="C4:G26"/>
  <sheetViews>
    <sheetView topLeftCell="D1" workbookViewId="0">
      <selection activeCell="F19" sqref="F19"/>
    </sheetView>
  </sheetViews>
  <sheetFormatPr baseColWidth="10" defaultColWidth="27.7109375" defaultRowHeight="18"/>
  <cols>
    <col min="1" max="16384" width="27.7109375" style="1"/>
  </cols>
  <sheetData>
    <row r="4" spans="3:7">
      <c r="C4" s="2" t="s">
        <v>0</v>
      </c>
    </row>
    <row r="5" spans="3:7">
      <c r="C5" s="7" t="s">
        <v>18</v>
      </c>
      <c r="D5" s="4" t="s">
        <v>1</v>
      </c>
    </row>
    <row r="6" spans="3:7">
      <c r="D6" s="17" t="s">
        <v>19</v>
      </c>
      <c r="E6" s="5" t="s">
        <v>2</v>
      </c>
    </row>
    <row r="7" spans="3:7">
      <c r="D7" s="9" t="s">
        <v>20</v>
      </c>
      <c r="E7" s="5" t="s">
        <v>25</v>
      </c>
    </row>
    <row r="8" spans="3:7">
      <c r="E8" s="10" t="s">
        <v>7</v>
      </c>
      <c r="F8" s="12" t="s">
        <v>21</v>
      </c>
      <c r="G8" s="3" t="s">
        <v>3</v>
      </c>
    </row>
    <row r="10" spans="3:7">
      <c r="C10" s="6" t="s">
        <v>4</v>
      </c>
    </row>
    <row r="11" spans="3:7">
      <c r="C11" s="2" t="s">
        <v>33</v>
      </c>
      <c r="D11" s="9" t="s">
        <v>5</v>
      </c>
    </row>
    <row r="12" spans="3:7">
      <c r="C12" s="8" t="s">
        <v>34</v>
      </c>
      <c r="D12" s="9" t="s">
        <v>6</v>
      </c>
    </row>
    <row r="13" spans="3:7">
      <c r="D13" s="4" t="s">
        <v>35</v>
      </c>
      <c r="E13" s="10" t="s">
        <v>7</v>
      </c>
    </row>
    <row r="14" spans="3:7">
      <c r="E14" s="11" t="s">
        <v>22</v>
      </c>
      <c r="F14" s="12" t="s">
        <v>23</v>
      </c>
      <c r="G14" s="13" t="s">
        <v>8</v>
      </c>
    </row>
    <row r="16" spans="3:7">
      <c r="C16" s="7" t="s">
        <v>9</v>
      </c>
    </row>
    <row r="17" spans="3:7">
      <c r="C17" s="6" t="s">
        <v>30</v>
      </c>
      <c r="D17" s="17" t="s">
        <v>10</v>
      </c>
    </row>
    <row r="18" spans="3:7">
      <c r="C18" s="9" t="s">
        <v>37</v>
      </c>
      <c r="D18" s="16" t="s">
        <v>36</v>
      </c>
      <c r="E18" s="11" t="s">
        <v>11</v>
      </c>
    </row>
    <row r="19" spans="3:7">
      <c r="D19" s="16" t="s">
        <v>38</v>
      </c>
      <c r="E19" s="11" t="s">
        <v>12</v>
      </c>
    </row>
    <row r="20" spans="3:7">
      <c r="E20" s="5" t="s">
        <v>24</v>
      </c>
      <c r="F20" s="10" t="s">
        <v>26</v>
      </c>
      <c r="G20" s="14" t="s">
        <v>13</v>
      </c>
    </row>
    <row r="22" spans="3:7">
      <c r="C22" s="8" t="s">
        <v>14</v>
      </c>
    </row>
    <row r="23" spans="3:7">
      <c r="C23" s="2" t="s">
        <v>31</v>
      </c>
      <c r="D23" s="16" t="s">
        <v>32</v>
      </c>
    </row>
    <row r="24" spans="3:7">
      <c r="C24" s="6" t="s">
        <v>30</v>
      </c>
      <c r="D24" s="16" t="s">
        <v>15</v>
      </c>
    </row>
    <row r="25" spans="3:7">
      <c r="D25" s="4" t="s">
        <v>29</v>
      </c>
      <c r="E25" s="12" t="s">
        <v>16</v>
      </c>
    </row>
    <row r="26" spans="3:7">
      <c r="E26" s="11" t="s">
        <v>27</v>
      </c>
      <c r="F26" s="11" t="s">
        <v>28</v>
      </c>
      <c r="G26" s="15" t="s">
        <v>17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 (3)</vt:lpstr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황민식</dc:creator>
  <cp:lastModifiedBy>황민식</cp:lastModifiedBy>
  <dcterms:created xsi:type="dcterms:W3CDTF">2019-07-15T13:34:51Z</dcterms:created>
  <dcterms:modified xsi:type="dcterms:W3CDTF">2019-07-15T16:27:44Z</dcterms:modified>
</cp:coreProperties>
</file>