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57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AU31" i="1" l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U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K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Q31" i="1"/>
  <c r="Q30" i="1"/>
  <c r="Q29" i="1"/>
  <c r="C29" i="1" s="1"/>
  <c r="Q28" i="1"/>
  <c r="Q27" i="1"/>
  <c r="Q26" i="1"/>
  <c r="Q25" i="1"/>
  <c r="Q24" i="1"/>
  <c r="Q23" i="1"/>
  <c r="Q22" i="1"/>
  <c r="Q21" i="1"/>
  <c r="C20" i="1" s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C31" i="1"/>
  <c r="C30" i="1"/>
  <c r="C28" i="1"/>
  <c r="C27" i="1"/>
  <c r="C26" i="1"/>
  <c r="C23" i="1"/>
  <c r="C22" i="1"/>
  <c r="C21" i="1"/>
  <c r="C19" i="1"/>
  <c r="C18" i="1"/>
  <c r="C15" i="1"/>
  <c r="C14" i="1"/>
  <c r="C13" i="1"/>
  <c r="C12" i="1"/>
  <c r="C11" i="1"/>
  <c r="C10" i="1"/>
  <c r="C7" i="1"/>
  <c r="C6" i="1"/>
  <c r="C5" i="1"/>
  <c r="C4" i="1"/>
  <c r="C3" i="1"/>
  <c r="C2" i="1"/>
  <c r="AU33" i="1"/>
  <c r="AU32" i="1"/>
  <c r="AP33" i="1"/>
  <c r="AP32" i="1"/>
  <c r="AK33" i="1"/>
  <c r="AK32" i="1"/>
  <c r="AF33" i="1"/>
  <c r="AF32" i="1"/>
  <c r="AA33" i="1"/>
  <c r="AA32" i="1"/>
  <c r="V33" i="1"/>
  <c r="V32" i="1"/>
  <c r="Q33" i="1"/>
  <c r="Q32" i="1"/>
  <c r="L33" i="1"/>
  <c r="L32" i="1"/>
  <c r="G33" i="1"/>
  <c r="G32" i="1"/>
  <c r="AT33" i="1"/>
  <c r="AT32" i="1"/>
  <c r="AO33" i="1"/>
  <c r="AO32" i="1"/>
  <c r="AJ33" i="1"/>
  <c r="AJ32" i="1"/>
  <c r="AE33" i="1"/>
  <c r="AE32" i="1"/>
  <c r="Z33" i="1"/>
  <c r="Z32" i="1"/>
  <c r="U33" i="1"/>
  <c r="U32" i="1"/>
  <c r="P33" i="1"/>
  <c r="P32" i="1"/>
  <c r="K33" i="1"/>
  <c r="K32" i="1"/>
  <c r="F33" i="1"/>
  <c r="F32" i="1"/>
  <c r="C9" i="1" l="1"/>
  <c r="C17" i="1"/>
  <c r="C25" i="1"/>
  <c r="C8" i="1"/>
  <c r="C16" i="1"/>
  <c r="C24" i="1"/>
  <c r="Z34" i="1"/>
  <c r="AT34" i="1"/>
  <c r="K34" i="1"/>
  <c r="AE34" i="1"/>
  <c r="U34" i="1"/>
  <c r="AO34" i="1"/>
  <c r="AJ34" i="1"/>
  <c r="F34" i="1"/>
  <c r="P34" i="1"/>
</calcChain>
</file>

<file path=xl/comments1.xml><?xml version="1.0" encoding="utf-8"?>
<comments xmlns="http://schemas.openxmlformats.org/spreadsheetml/2006/main">
  <authors>
    <author>성현철</author>
  </authors>
  <commentList>
    <comment ref="AT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폴드링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아다만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택</t>
        </r>
        <r>
          <rPr>
            <sz val="9"/>
            <color indexed="81"/>
            <rFont val="Tahoma"/>
            <family val="2"/>
          </rPr>
          <t>1</t>
        </r>
      </text>
    </comment>
    <comment ref="AD5" authorId="0">
      <text>
        <r>
          <rPr>
            <sz val="9"/>
            <color indexed="81"/>
            <rFont val="돋움"/>
            <family val="3"/>
            <charset val="129"/>
          </rPr>
          <t>희귀</t>
        </r>
      </text>
    </comment>
    <comment ref="AT10" authorId="0">
      <text>
        <r>
          <rPr>
            <sz val="9"/>
            <color indexed="81"/>
            <rFont val="돋움"/>
            <family val="3"/>
            <charset val="129"/>
          </rPr>
          <t>화저</t>
        </r>
      </text>
    </comment>
    <comment ref="AT11" authorId="0">
      <text>
        <r>
          <rPr>
            <sz val="9"/>
            <color indexed="81"/>
            <rFont val="돋움"/>
            <family val="3"/>
            <charset val="129"/>
          </rPr>
          <t>폴드링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아다만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택</t>
        </r>
        <r>
          <rPr>
            <sz val="9"/>
            <color indexed="81"/>
            <rFont val="Tahoma"/>
            <family val="2"/>
          </rPr>
          <t>1</t>
        </r>
      </text>
    </comment>
    <comment ref="J20" authorId="0">
      <text>
        <r>
          <rPr>
            <sz val="9"/>
            <color indexed="81"/>
            <rFont val="돋움"/>
            <family val="3"/>
            <charset val="129"/>
          </rPr>
          <t>희귀</t>
        </r>
      </text>
    </comment>
    <comment ref="AS24" authorId="0">
      <text>
        <r>
          <rPr>
            <sz val="9"/>
            <color indexed="81"/>
            <rFont val="돋움"/>
            <family val="3"/>
            <charset val="129"/>
          </rPr>
          <t>슬픔의늪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호드영웅의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넋</t>
        </r>
      </text>
    </comment>
    <comment ref="AT30" authorId="0">
      <text>
        <r>
          <rPr>
            <sz val="9"/>
            <color indexed="81"/>
            <rFont val="돋움"/>
            <family val="3"/>
            <charset val="129"/>
          </rPr>
          <t>질서회복</t>
        </r>
      </text>
    </comment>
  </commentList>
</comments>
</file>

<file path=xl/sharedStrings.xml><?xml version="1.0" encoding="utf-8"?>
<sst xmlns="http://schemas.openxmlformats.org/spreadsheetml/2006/main" count="295" uniqueCount="154">
  <si>
    <t>머리</t>
    <phoneticPr fontId="1" type="noConversion"/>
  </si>
  <si>
    <t>상층</t>
    <phoneticPr fontId="1" type="noConversion"/>
  </si>
  <si>
    <t>하층</t>
    <phoneticPr fontId="1" type="noConversion"/>
  </si>
  <si>
    <t>스칼</t>
    <phoneticPr fontId="1" type="noConversion"/>
  </si>
  <si>
    <t>솔룸(정)</t>
    <phoneticPr fontId="1" type="noConversion"/>
  </si>
  <si>
    <t>솔룸(후)</t>
    <phoneticPr fontId="1" type="noConversion"/>
  </si>
  <si>
    <t>혈장</t>
    <phoneticPr fontId="1" type="noConversion"/>
  </si>
  <si>
    <t>구분</t>
    <phoneticPr fontId="1" type="noConversion"/>
  </si>
  <si>
    <t>나락</t>
    <phoneticPr fontId="1" type="noConversion"/>
  </si>
  <si>
    <t>마라</t>
    <phoneticPr fontId="1" type="noConversion"/>
  </si>
  <si>
    <t>목</t>
    <phoneticPr fontId="1" type="noConversion"/>
  </si>
  <si>
    <t>어깨</t>
    <phoneticPr fontId="1" type="noConversion"/>
  </si>
  <si>
    <t>가슴</t>
    <phoneticPr fontId="1" type="noConversion"/>
  </si>
  <si>
    <t>손목</t>
    <phoneticPr fontId="1" type="noConversion"/>
  </si>
  <si>
    <t>장갑</t>
    <phoneticPr fontId="1" type="noConversion"/>
  </si>
  <si>
    <t>벨트</t>
    <phoneticPr fontId="1" type="noConversion"/>
  </si>
  <si>
    <t>무기M</t>
    <phoneticPr fontId="1" type="noConversion"/>
  </si>
  <si>
    <t>무기O</t>
    <phoneticPr fontId="1" type="noConversion"/>
  </si>
  <si>
    <t>무기R</t>
    <phoneticPr fontId="1" type="noConversion"/>
  </si>
  <si>
    <t>망토</t>
    <phoneticPr fontId="1" type="noConversion"/>
  </si>
  <si>
    <t>바지</t>
    <phoneticPr fontId="1" type="noConversion"/>
  </si>
  <si>
    <t>신발</t>
    <phoneticPr fontId="1" type="noConversion"/>
  </si>
  <si>
    <t>D</t>
  </si>
  <si>
    <t>D</t>
    <phoneticPr fontId="1" type="noConversion"/>
  </si>
  <si>
    <t>랜드</t>
    <phoneticPr fontId="1" type="noConversion"/>
  </si>
  <si>
    <t>앰버</t>
    <phoneticPr fontId="1" type="noConversion"/>
  </si>
  <si>
    <t>드라키</t>
  </si>
  <si>
    <t>드라키</t>
    <phoneticPr fontId="1" type="noConversion"/>
  </si>
  <si>
    <t>퀘템</t>
  </si>
  <si>
    <t>퀘템</t>
    <phoneticPr fontId="1" type="noConversion"/>
  </si>
  <si>
    <t>성검</t>
    <phoneticPr fontId="1" type="noConversion"/>
  </si>
  <si>
    <t>수호검</t>
    <phoneticPr fontId="1" type="noConversion"/>
  </si>
  <si>
    <t>블랜핸드 팔찌</t>
    <phoneticPr fontId="1" type="noConversion"/>
  </si>
  <si>
    <t>약탈 벨트</t>
    <phoneticPr fontId="1" type="noConversion"/>
  </si>
  <si>
    <t>아픔 반지</t>
  </si>
  <si>
    <t>전투판금</t>
    <phoneticPr fontId="1" type="noConversion"/>
  </si>
  <si>
    <t>명중 어깨</t>
    <phoneticPr fontId="1" type="noConversion"/>
  </si>
  <si>
    <t>랜드 눈</t>
    <phoneticPr fontId="1" type="noConversion"/>
  </si>
  <si>
    <t>기타</t>
    <phoneticPr fontId="1" type="noConversion"/>
  </si>
  <si>
    <t>대장</t>
    <phoneticPr fontId="1" type="noConversion"/>
  </si>
  <si>
    <t>사심 투구</t>
    <phoneticPr fontId="1" type="noConversion"/>
  </si>
  <si>
    <t>용서</t>
  </si>
  <si>
    <t>용서</t>
    <phoneticPr fontId="1" type="noConversion"/>
  </si>
  <si>
    <t>복면</t>
  </si>
  <si>
    <t>폴드링</t>
    <phoneticPr fontId="1" type="noConversion"/>
  </si>
  <si>
    <t>릿산</t>
  </si>
  <si>
    <t>릿산</t>
    <phoneticPr fontId="1" type="noConversion"/>
  </si>
  <si>
    <t>제왕의 보석</t>
    <phoneticPr fontId="1" type="noConversion"/>
  </si>
  <si>
    <t>고룡 어깨</t>
    <phoneticPr fontId="1" type="noConversion"/>
  </si>
  <si>
    <t>남작</t>
    <phoneticPr fontId="1" type="noConversion"/>
  </si>
  <si>
    <t>남작 망토</t>
    <phoneticPr fontId="1" type="noConversion"/>
  </si>
  <si>
    <t>가고일</t>
    <phoneticPr fontId="1" type="noConversion"/>
  </si>
  <si>
    <t>뾰족</t>
    <phoneticPr fontId="1" type="noConversion"/>
  </si>
  <si>
    <t>투기장</t>
    <phoneticPr fontId="1" type="noConversion"/>
  </si>
  <si>
    <t>검투사</t>
    <phoneticPr fontId="1" type="noConversion"/>
  </si>
  <si>
    <t>랜덤</t>
  </si>
  <si>
    <t>랜덤</t>
    <phoneticPr fontId="1" type="noConversion"/>
  </si>
  <si>
    <t>시체 갑옷</t>
    <phoneticPr fontId="1" type="noConversion"/>
  </si>
  <si>
    <t>7현자</t>
    <phoneticPr fontId="1" type="noConversion"/>
  </si>
  <si>
    <t>안식 흉갑</t>
    <phoneticPr fontId="1" type="noConversion"/>
  </si>
  <si>
    <t>티미</t>
    <phoneticPr fontId="1" type="noConversion"/>
  </si>
  <si>
    <t>학대</t>
    <phoneticPr fontId="1" type="noConversion"/>
  </si>
  <si>
    <t>가세</t>
  </si>
  <si>
    <t>가세</t>
    <phoneticPr fontId="1" type="noConversion"/>
  </si>
  <si>
    <t>데빌</t>
  </si>
  <si>
    <t>데빌</t>
    <phoneticPr fontId="1" type="noConversion"/>
  </si>
  <si>
    <t>사자</t>
  </si>
  <si>
    <t>사자</t>
    <phoneticPr fontId="1" type="noConversion"/>
  </si>
  <si>
    <t>갈퀴발톱</t>
    <phoneticPr fontId="1" type="noConversion"/>
  </si>
  <si>
    <t>웜타</t>
    <phoneticPr fontId="1" type="noConversion"/>
  </si>
  <si>
    <t>약탈 발톱</t>
    <phoneticPr fontId="1" type="noConversion"/>
  </si>
  <si>
    <t>오모크 죔쇠</t>
    <phoneticPr fontId="1" type="noConversion"/>
  </si>
  <si>
    <t>착귀</t>
  </si>
  <si>
    <t>착귀</t>
    <phoneticPr fontId="1" type="noConversion"/>
  </si>
  <si>
    <t>구름지기</t>
    <phoneticPr fontId="1" type="noConversion"/>
  </si>
  <si>
    <t>피고리</t>
  </si>
  <si>
    <t>칼날바람</t>
  </si>
  <si>
    <t>공주</t>
    <phoneticPr fontId="1" type="noConversion"/>
  </si>
  <si>
    <t>흑석 반지</t>
    <phoneticPr fontId="1" type="noConversion"/>
  </si>
  <si>
    <t>공물</t>
    <phoneticPr fontId="1" type="noConversion"/>
  </si>
  <si>
    <t>엘프 반지</t>
    <phoneticPr fontId="1" type="noConversion"/>
  </si>
  <si>
    <t>마그니 결의</t>
  </si>
  <si>
    <t>앵거</t>
  </si>
  <si>
    <t>심판의 손길</t>
  </si>
  <si>
    <t>무쇠폭군</t>
  </si>
  <si>
    <t>깊은 숲</t>
  </si>
  <si>
    <t>제브림</t>
  </si>
  <si>
    <t>보쉬</t>
  </si>
  <si>
    <t>보쉬</t>
    <phoneticPr fontId="1" type="noConversion"/>
  </si>
  <si>
    <t>검은까마귀</t>
  </si>
  <si>
    <t>검은까마귀</t>
    <phoneticPr fontId="1" type="noConversion"/>
  </si>
  <si>
    <t>갈퀴올가미</t>
  </si>
  <si>
    <t>사티로스 활</t>
    <phoneticPr fontId="1" type="noConversion"/>
  </si>
  <si>
    <t>반지</t>
    <phoneticPr fontId="1" type="noConversion"/>
  </si>
  <si>
    <t>고룰라크</t>
  </si>
  <si>
    <t>장인 수제</t>
    <phoneticPr fontId="1" type="noConversion"/>
  </si>
  <si>
    <t>T</t>
  </si>
  <si>
    <t>T</t>
    <phoneticPr fontId="1" type="noConversion"/>
  </si>
  <si>
    <t>팔란스</t>
    <phoneticPr fontId="1" type="noConversion"/>
  </si>
  <si>
    <t>골렘 투구</t>
    <phoneticPr fontId="1" type="noConversion"/>
  </si>
  <si>
    <t>기스</t>
    <phoneticPr fontId="1" type="noConversion"/>
  </si>
  <si>
    <t>기스해골(화저)</t>
    <phoneticPr fontId="1" type="noConversion"/>
  </si>
  <si>
    <t>베레크</t>
    <phoneticPr fontId="1" type="noConversion"/>
  </si>
  <si>
    <t>목줄</t>
    <phoneticPr fontId="1" type="noConversion"/>
  </si>
  <si>
    <t>용맹 어깨</t>
    <phoneticPr fontId="1" type="noConversion"/>
  </si>
  <si>
    <t>지하감옥</t>
    <phoneticPr fontId="1" type="noConversion"/>
  </si>
  <si>
    <t>돌석상</t>
    <phoneticPr fontId="1" type="noConversion"/>
  </si>
  <si>
    <t>울부짓는</t>
    <phoneticPr fontId="1" type="noConversion"/>
  </si>
  <si>
    <t>사각보루</t>
    <phoneticPr fontId="1" type="noConversion"/>
  </si>
  <si>
    <t>제작</t>
    <phoneticPr fontId="1" type="noConversion"/>
  </si>
  <si>
    <t>오색용군단</t>
    <phoneticPr fontId="1" type="noConversion"/>
  </si>
  <si>
    <t>아다만티움</t>
    <phoneticPr fontId="1" type="noConversion"/>
  </si>
  <si>
    <t>크롬</t>
    <phoneticPr fontId="1" type="noConversion"/>
  </si>
  <si>
    <t>크롬크러쉬</t>
    <phoneticPr fontId="1" type="noConversion"/>
  </si>
  <si>
    <t>죽뼈</t>
  </si>
  <si>
    <t>죽뼈</t>
    <phoneticPr fontId="1" type="noConversion"/>
  </si>
  <si>
    <t>용맹 손목</t>
    <phoneticPr fontId="1" type="noConversion"/>
  </si>
  <si>
    <t>헬누라스</t>
    <phoneticPr fontId="1" type="noConversion"/>
  </si>
  <si>
    <t>지옥 팔보호구</t>
    <phoneticPr fontId="1" type="noConversion"/>
  </si>
  <si>
    <t>리치</t>
  </si>
  <si>
    <t>뼈죔쇠</t>
  </si>
  <si>
    <t>바위죔쇠</t>
    <phoneticPr fontId="1" type="noConversion"/>
  </si>
  <si>
    <t>부네의 사슬</t>
    <phoneticPr fontId="1" type="noConversion"/>
  </si>
  <si>
    <t>람스타인</t>
    <phoneticPr fontId="1" type="noConversion"/>
  </si>
  <si>
    <t>용맹 장갑</t>
    <phoneticPr fontId="1" type="noConversion"/>
  </si>
  <si>
    <t>일샨나</t>
    <phoneticPr fontId="1" type="noConversion"/>
  </si>
  <si>
    <t>힘이 깃든</t>
    <phoneticPr fontId="1" type="noConversion"/>
  </si>
  <si>
    <t>B</t>
    <phoneticPr fontId="1" type="noConversion"/>
  </si>
  <si>
    <t>대족장 다리</t>
    <phoneticPr fontId="1" type="noConversion"/>
  </si>
  <si>
    <t>왕자</t>
    <phoneticPr fontId="1" type="noConversion"/>
  </si>
  <si>
    <t>으스스한 강화</t>
    <phoneticPr fontId="1" type="noConversion"/>
  </si>
  <si>
    <t>우루크</t>
    <phoneticPr fontId="1" type="noConversion"/>
  </si>
  <si>
    <t>강철빗살</t>
    <phoneticPr fontId="1" type="noConversion"/>
  </si>
  <si>
    <t>미르미돈</t>
    <phoneticPr fontId="1" type="noConversion"/>
  </si>
  <si>
    <t>살덩어리</t>
    <phoneticPr fontId="1" type="noConversion"/>
  </si>
  <si>
    <t>선택받은 자</t>
    <phoneticPr fontId="1" type="noConversion"/>
  </si>
  <si>
    <t>의지의 힘</t>
  </si>
  <si>
    <t>미라의 노래</t>
  </si>
  <si>
    <t>굴절방패</t>
    <phoneticPr fontId="1" type="noConversion"/>
  </si>
  <si>
    <t>해골화염</t>
    <phoneticPr fontId="1" type="noConversion"/>
  </si>
  <si>
    <t>네룹엔칸</t>
    <phoneticPr fontId="1" type="noConversion"/>
  </si>
  <si>
    <t>네룹 허물</t>
    <phoneticPr fontId="1" type="noConversion"/>
  </si>
  <si>
    <t>피나무활</t>
    <phoneticPr fontId="1" type="noConversion"/>
  </si>
  <si>
    <t>모리스</t>
    <phoneticPr fontId="1" type="noConversion"/>
  </si>
  <si>
    <t>룬 골렘</t>
    <phoneticPr fontId="1" type="noConversion"/>
  </si>
  <si>
    <t>용발톱 반지</t>
  </si>
  <si>
    <t>네이글 반지</t>
  </si>
  <si>
    <t>악마의 피</t>
    <phoneticPr fontId="1" type="noConversion"/>
  </si>
  <si>
    <t>√</t>
  </si>
  <si>
    <t>√</t>
    <phoneticPr fontId="1" type="noConversion"/>
  </si>
  <si>
    <t>개수</t>
    <phoneticPr fontId="1" type="noConversion"/>
  </si>
  <si>
    <t>학칼</t>
    <phoneticPr fontId="1" type="noConversion"/>
  </si>
  <si>
    <t>장신구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</si>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</sst>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4" xfId="1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41" fontId="4" fillId="0" borderId="10" xfId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0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1" fontId="4" fillId="3" borderId="8" xfId="1" applyFont="1" applyFill="1" applyBorder="1" applyAlignment="1">
      <alignment horizontal="center" vertical="center"/>
    </xf>
    <xf numFmtId="41" fontId="4" fillId="3" borderId="4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1" fontId="4" fillId="3" borderId="12" xfId="1" applyFont="1" applyFill="1" applyBorder="1" applyAlignment="1">
      <alignment horizontal="center" vertical="center"/>
    </xf>
    <xf numFmtId="41" fontId="4" fillId="3" borderId="6" xfId="1" applyFont="1" applyFill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41" fontId="4" fillId="4" borderId="13" xfId="1" applyFont="1" applyFill="1" applyBorder="1" applyAlignment="1">
      <alignment horizontal="center" vertical="center"/>
    </xf>
    <xf numFmtId="41" fontId="4" fillId="4" borderId="14" xfId="1" applyFont="1" applyFill="1" applyBorder="1" applyAlignment="1">
      <alignment horizontal="center" vertical="center"/>
    </xf>
    <xf numFmtId="41" fontId="4" fillId="4" borderId="15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4"/>
  <sheetViews>
    <sheetView tabSelected="1" zoomScaleNormal="100" workbookViewId="0">
      <selection activeCell="P19" sqref="P19"/>
    </sheetView>
  </sheetViews>
  <sheetFormatPr defaultRowHeight="16.5" customHeight="1" x14ac:dyDescent="0.2"/>
  <cols>
    <col min="1" max="1" width="9.140625" style="1"/>
    <col min="2" max="2" width="3" style="1" bestFit="1" customWidth="1"/>
    <col min="3" max="3" width="5.85546875" style="1" bestFit="1" customWidth="1"/>
    <col min="4" max="4" width="3" style="1" bestFit="1" customWidth="1"/>
    <col min="5" max="5" width="7.140625" style="1" customWidth="1"/>
    <col min="6" max="6" width="13" style="1" customWidth="1"/>
    <col min="7" max="7" width="13" style="1" hidden="1" customWidth="1"/>
    <col min="8" max="8" width="3.7109375" style="2" customWidth="1"/>
    <col min="9" max="9" width="3" style="1" bestFit="1" customWidth="1"/>
    <col min="10" max="10" width="7.140625" style="1" customWidth="1"/>
    <col min="11" max="11" width="13" style="1" customWidth="1"/>
    <col min="12" max="12" width="13" style="1" hidden="1" customWidth="1"/>
    <col min="13" max="13" width="3.7109375" style="2" customWidth="1"/>
    <col min="14" max="14" width="3" style="1" bestFit="1" customWidth="1"/>
    <col min="15" max="15" width="7.140625" style="1" customWidth="1"/>
    <col min="16" max="16" width="13" style="1" customWidth="1"/>
    <col min="17" max="17" width="13" style="1" hidden="1" customWidth="1"/>
    <col min="18" max="18" width="3.7109375" style="2" customWidth="1"/>
    <col min="19" max="19" width="3" style="1" bestFit="1" customWidth="1"/>
    <col min="20" max="20" width="7.140625" style="1" customWidth="1"/>
    <col min="21" max="21" width="13" style="1" customWidth="1"/>
    <col min="22" max="22" width="13" style="1" hidden="1" customWidth="1"/>
    <col min="23" max="23" width="3.7109375" style="2" customWidth="1"/>
    <col min="24" max="24" width="3" style="1" bestFit="1" customWidth="1"/>
    <col min="25" max="25" width="7.140625" style="1" customWidth="1"/>
    <col min="26" max="26" width="13" style="1" customWidth="1"/>
    <col min="27" max="27" width="13" style="1" hidden="1" customWidth="1"/>
    <col min="28" max="28" width="3.7109375" style="2" customWidth="1"/>
    <col min="29" max="29" width="3" style="1" bestFit="1" customWidth="1"/>
    <col min="30" max="30" width="7.140625" style="1" customWidth="1"/>
    <col min="31" max="31" width="13" style="1" customWidth="1"/>
    <col min="32" max="32" width="13" style="1" hidden="1" customWidth="1"/>
    <col min="33" max="33" width="3.7109375" style="2" customWidth="1"/>
    <col min="34" max="34" width="3" style="1" bestFit="1" customWidth="1"/>
    <col min="35" max="35" width="7.140625" style="1" customWidth="1"/>
    <col min="36" max="36" width="13" style="1" customWidth="1"/>
    <col min="37" max="37" width="13" style="1" hidden="1" customWidth="1"/>
    <col min="38" max="38" width="3.7109375" style="2" customWidth="1"/>
    <col min="39" max="39" width="3" style="1" bestFit="1" customWidth="1"/>
    <col min="40" max="40" width="7.140625" style="1" customWidth="1"/>
    <col min="41" max="41" width="13" style="1" customWidth="1"/>
    <col min="42" max="42" width="13" style="1" hidden="1" customWidth="1"/>
    <col min="43" max="43" width="3.7109375" style="2" customWidth="1"/>
    <col min="44" max="44" width="3" style="1" bestFit="1" customWidth="1"/>
    <col min="45" max="45" width="7.140625" style="1" customWidth="1"/>
    <col min="46" max="46" width="13" style="1" customWidth="1"/>
    <col min="47" max="47" width="13" style="1" hidden="1" customWidth="1"/>
    <col min="48" max="48" width="3.7109375" style="2" customWidth="1"/>
    <col min="49" max="16384" width="9.140625" style="2"/>
  </cols>
  <sheetData>
    <row r="1" spans="1:48" s="1" customFormat="1" ht="24" customHeight="1" x14ac:dyDescent="0.2">
      <c r="A1" s="19" t="s">
        <v>7</v>
      </c>
      <c r="B1" s="20"/>
      <c r="C1" s="21"/>
      <c r="D1" s="19" t="s">
        <v>1</v>
      </c>
      <c r="E1" s="20"/>
      <c r="F1" s="20"/>
      <c r="G1" s="20"/>
      <c r="H1" s="21"/>
      <c r="I1" s="19" t="s">
        <v>2</v>
      </c>
      <c r="J1" s="20"/>
      <c r="K1" s="20"/>
      <c r="L1" s="20"/>
      <c r="M1" s="21"/>
      <c r="N1" s="19" t="s">
        <v>3</v>
      </c>
      <c r="O1" s="20"/>
      <c r="P1" s="20"/>
      <c r="Q1" s="20"/>
      <c r="R1" s="21"/>
      <c r="S1" s="19" t="s">
        <v>4</v>
      </c>
      <c r="T1" s="20"/>
      <c r="U1" s="20"/>
      <c r="V1" s="20"/>
      <c r="W1" s="21"/>
      <c r="X1" s="19" t="s">
        <v>5</v>
      </c>
      <c r="Y1" s="20"/>
      <c r="Z1" s="20"/>
      <c r="AA1" s="20"/>
      <c r="AB1" s="21"/>
      <c r="AC1" s="19" t="s">
        <v>8</v>
      </c>
      <c r="AD1" s="20"/>
      <c r="AE1" s="20"/>
      <c r="AF1" s="20"/>
      <c r="AG1" s="21"/>
      <c r="AH1" s="19" t="s">
        <v>6</v>
      </c>
      <c r="AI1" s="20"/>
      <c r="AJ1" s="20"/>
      <c r="AK1" s="20"/>
      <c r="AL1" s="21"/>
      <c r="AM1" s="19" t="s">
        <v>9</v>
      </c>
      <c r="AN1" s="20"/>
      <c r="AO1" s="20"/>
      <c r="AP1" s="20"/>
      <c r="AQ1" s="21"/>
      <c r="AR1" s="19" t="s">
        <v>38</v>
      </c>
      <c r="AS1" s="20"/>
      <c r="AT1" s="20"/>
      <c r="AU1" s="20"/>
      <c r="AV1" s="21"/>
    </row>
    <row r="2" spans="1:48" ht="16.5" customHeight="1" x14ac:dyDescent="0.2">
      <c r="A2" s="3" t="s">
        <v>0</v>
      </c>
      <c r="B2" s="41" t="s">
        <v>22</v>
      </c>
      <c r="C2" s="43" t="str">
        <f>IF(COUNTIFS($D2:$AV3,"DPS")&gt;0,"Done","")</f>
        <v>Done</v>
      </c>
      <c r="D2" s="6" t="s">
        <v>23</v>
      </c>
      <c r="E2" s="7" t="s">
        <v>24</v>
      </c>
      <c r="F2" s="15" t="s">
        <v>37</v>
      </c>
      <c r="G2" s="53" t="str">
        <f>IF(H2="","",IF(D2="D","DPS","TANK"))</f>
        <v>DPS</v>
      </c>
      <c r="H2" s="38" t="s">
        <v>149</v>
      </c>
      <c r="I2" s="6"/>
      <c r="J2" s="7"/>
      <c r="K2" s="15"/>
      <c r="L2" s="53" t="str">
        <f>IF(M2="","",IF(I2="D","DPS","TANK"))</f>
        <v/>
      </c>
      <c r="M2" s="12"/>
      <c r="N2" s="6"/>
      <c r="O2" s="7"/>
      <c r="P2" s="15"/>
      <c r="Q2" s="53" t="str">
        <f>IF(R2="","",IF(N2="D","DPS","TANK"))</f>
        <v/>
      </c>
      <c r="R2" s="12"/>
      <c r="S2" s="6" t="s">
        <v>22</v>
      </c>
      <c r="T2" s="7" t="s">
        <v>41</v>
      </c>
      <c r="U2" s="15" t="s">
        <v>43</v>
      </c>
      <c r="V2" s="53" t="str">
        <f>IF(W2="","",IF(S2="D","DPS","TANK"))</f>
        <v/>
      </c>
      <c r="W2" s="12"/>
      <c r="X2" s="6"/>
      <c r="Y2" s="7"/>
      <c r="Z2" s="15"/>
      <c r="AA2" s="53" t="str">
        <f>IF(AB2="","",IF(X2="D","DPS","TANK"))</f>
        <v/>
      </c>
      <c r="AB2" s="12"/>
      <c r="AC2" s="6" t="s">
        <v>97</v>
      </c>
      <c r="AD2" s="7" t="s">
        <v>98</v>
      </c>
      <c r="AE2" s="15" t="s">
        <v>99</v>
      </c>
      <c r="AF2" s="53" t="str">
        <f>IF(AG2="","",IF(AC2="D","DPS","TANK"))</f>
        <v>TANK</v>
      </c>
      <c r="AG2" s="12" t="s">
        <v>148</v>
      </c>
      <c r="AH2" s="6"/>
      <c r="AI2" s="7"/>
      <c r="AJ2" s="15"/>
      <c r="AK2" s="53" t="str">
        <f>IF(AL2="","",IF(AH2="D","DPS","TANK"))</f>
        <v/>
      </c>
      <c r="AL2" s="12"/>
      <c r="AM2" s="6"/>
      <c r="AN2" s="7"/>
      <c r="AO2" s="15"/>
      <c r="AP2" s="53" t="str">
        <f>IF(AQ2="","",IF(AM2="D","DPS","TANK"))</f>
        <v/>
      </c>
      <c r="AQ2" s="12"/>
      <c r="AR2" s="6" t="s">
        <v>23</v>
      </c>
      <c r="AS2" s="7" t="s">
        <v>39</v>
      </c>
      <c r="AT2" s="15" t="s">
        <v>40</v>
      </c>
      <c r="AU2" s="53" t="str">
        <f>IF(AV2="","",IF(AR2="D","DPS","TANK"))</f>
        <v/>
      </c>
      <c r="AV2" s="12"/>
    </row>
    <row r="3" spans="1:48" ht="16.5" customHeight="1" x14ac:dyDescent="0.2">
      <c r="A3" s="3"/>
      <c r="B3" s="42" t="s">
        <v>96</v>
      </c>
      <c r="C3" s="56" t="str">
        <f>IF(COUNTIFS($D2:$AV3,"TANK")&gt;0,"Done","")</f>
        <v>Done</v>
      </c>
      <c r="D3" s="8" t="s">
        <v>97</v>
      </c>
      <c r="E3" s="9" t="s">
        <v>100</v>
      </c>
      <c r="F3" s="16" t="s">
        <v>101</v>
      </c>
      <c r="G3" s="54" t="str">
        <f>IF(H3="","",IF(D3="D","DPS","TANK"))</f>
        <v/>
      </c>
      <c r="H3" s="13"/>
      <c r="I3" s="8"/>
      <c r="J3" s="9"/>
      <c r="K3" s="16"/>
      <c r="L3" s="54" t="str">
        <f>IF(M3="","",IF(I3="D","DPS","TANK"))</f>
        <v/>
      </c>
      <c r="M3" s="13"/>
      <c r="N3" s="8"/>
      <c r="O3" s="9"/>
      <c r="P3" s="16"/>
      <c r="Q3" s="54" t="str">
        <f>IF(R3="","",IF(N3="D","DPS","TANK"))</f>
        <v/>
      </c>
      <c r="R3" s="13"/>
      <c r="S3" s="8"/>
      <c r="T3" s="9"/>
      <c r="U3" s="16"/>
      <c r="V3" s="54" t="str">
        <f>IF(W3="","",IF(S3="D","DPS","TANK"))</f>
        <v/>
      </c>
      <c r="W3" s="13"/>
      <c r="X3" s="8"/>
      <c r="Y3" s="9"/>
      <c r="Z3" s="16"/>
      <c r="AA3" s="54" t="str">
        <f>IF(AB3="","",IF(X3="D","DPS","TANK"))</f>
        <v/>
      </c>
      <c r="AB3" s="13"/>
      <c r="AC3" s="8"/>
      <c r="AD3" s="9"/>
      <c r="AE3" s="16"/>
      <c r="AF3" s="54" t="str">
        <f>IF(AG3="","",IF(AC3="D","DPS","TANK"))</f>
        <v/>
      </c>
      <c r="AG3" s="13"/>
      <c r="AH3" s="8"/>
      <c r="AI3" s="9"/>
      <c r="AJ3" s="16"/>
      <c r="AK3" s="54" t="str">
        <f>IF(AL3="","",IF(AH3="D","DPS","TANK"))</f>
        <v/>
      </c>
      <c r="AL3" s="13"/>
      <c r="AM3" s="8"/>
      <c r="AN3" s="9"/>
      <c r="AO3" s="16"/>
      <c r="AP3" s="54" t="str">
        <f>IF(AQ3="","",IF(AM3="D","DPS","TANK"))</f>
        <v/>
      </c>
      <c r="AQ3" s="13"/>
      <c r="AR3" s="8" t="s">
        <v>97</v>
      </c>
      <c r="AS3" s="9"/>
      <c r="AT3" s="16"/>
      <c r="AU3" s="54" t="str">
        <f>IF(AV3="","",IF(AR3="D","DPS","TANK"))</f>
        <v/>
      </c>
      <c r="AV3" s="13"/>
    </row>
    <row r="4" spans="1:48" ht="16.5" customHeight="1" x14ac:dyDescent="0.2">
      <c r="A4" s="18" t="s">
        <v>10</v>
      </c>
      <c r="B4" s="45" t="s">
        <v>22</v>
      </c>
      <c r="C4" s="46" t="str">
        <f t="shared" ref="C4:C31" si="0">IF(COUNTIFS($D4:$AV5,"DPS")&gt;0,"Done","")</f>
        <v>Done</v>
      </c>
      <c r="D4" s="22"/>
      <c r="E4" s="23"/>
      <c r="F4" s="24"/>
      <c r="G4" s="53" t="str">
        <f t="shared" ref="G4:G31" si="1">IF(H4="","",IF(D4="D","DPS","TANK"))</f>
        <v/>
      </c>
      <c r="H4" s="25"/>
      <c r="I4" s="22"/>
      <c r="J4" s="23"/>
      <c r="K4" s="24"/>
      <c r="L4" s="53" t="str">
        <f t="shared" ref="L4:L31" si="2">IF(M4="","",IF(I4="D","DPS","TANK"))</f>
        <v/>
      </c>
      <c r="M4" s="25"/>
      <c r="N4" s="22"/>
      <c r="O4" s="23"/>
      <c r="P4" s="24"/>
      <c r="Q4" s="53" t="str">
        <f t="shared" ref="Q4:Q31" si="3">IF(R4="","",IF(N4="D","DPS","TANK"))</f>
        <v/>
      </c>
      <c r="R4" s="25"/>
      <c r="S4" s="22"/>
      <c r="T4" s="23"/>
      <c r="U4" s="24"/>
      <c r="V4" s="53" t="str">
        <f t="shared" ref="V4:V31" si="4">IF(W4="","",IF(S4="D","DPS","TANK"))</f>
        <v/>
      </c>
      <c r="W4" s="25"/>
      <c r="X4" s="22"/>
      <c r="Y4" s="23"/>
      <c r="Z4" s="24"/>
      <c r="AA4" s="53" t="str">
        <f t="shared" ref="AA4:AA31" si="5">IF(AB4="","",IF(X4="D","DPS","TANK"))</f>
        <v/>
      </c>
      <c r="AB4" s="25"/>
      <c r="AC4" s="22" t="s">
        <v>23</v>
      </c>
      <c r="AD4" s="23" t="s">
        <v>46</v>
      </c>
      <c r="AE4" s="24" t="s">
        <v>47</v>
      </c>
      <c r="AF4" s="53" t="str">
        <f t="shared" ref="AF4:AF31" si="6">IF(AG4="","",IF(AC4="D","DPS","TANK"))</f>
        <v>DPS</v>
      </c>
      <c r="AG4" s="25" t="s">
        <v>148</v>
      </c>
      <c r="AH4" s="22"/>
      <c r="AI4" s="23"/>
      <c r="AJ4" s="24"/>
      <c r="AK4" s="53" t="str">
        <f t="shared" ref="AK4:AK31" si="7">IF(AL4="","",IF(AH4="D","DPS","TANK"))</f>
        <v/>
      </c>
      <c r="AL4" s="25"/>
      <c r="AM4" s="22"/>
      <c r="AN4" s="23"/>
      <c r="AO4" s="24"/>
      <c r="AP4" s="53" t="str">
        <f t="shared" ref="AP4:AP31" si="8">IF(AQ4="","",IF(AM4="D","DPS","TANK"))</f>
        <v/>
      </c>
      <c r="AQ4" s="25"/>
      <c r="AR4" s="22" t="s">
        <v>23</v>
      </c>
      <c r="AS4" s="23" t="s">
        <v>29</v>
      </c>
      <c r="AT4" s="24" t="s">
        <v>44</v>
      </c>
      <c r="AU4" s="53" t="str">
        <f t="shared" ref="AU4:AU31" si="9">IF(AV4="","",IF(AR4="D","DPS","TANK"))</f>
        <v/>
      </c>
      <c r="AV4" s="25"/>
    </row>
    <row r="5" spans="1:48" ht="16.5" customHeight="1" x14ac:dyDescent="0.2">
      <c r="A5" s="18"/>
      <c r="B5" s="47" t="s">
        <v>96</v>
      </c>
      <c r="C5" s="48" t="str">
        <f t="shared" ref="C5:C31" si="10">IF(COUNTIFS($D4:$AV5,"TANK")&gt;0,"Done","")</f>
        <v/>
      </c>
      <c r="D5" s="26"/>
      <c r="E5" s="27"/>
      <c r="F5" s="28"/>
      <c r="G5" s="54" t="str">
        <f t="shared" si="1"/>
        <v/>
      </c>
      <c r="H5" s="29"/>
      <c r="I5" s="26"/>
      <c r="J5" s="27"/>
      <c r="K5" s="28"/>
      <c r="L5" s="54" t="str">
        <f t="shared" si="2"/>
        <v/>
      </c>
      <c r="M5" s="29"/>
      <c r="N5" s="26"/>
      <c r="O5" s="27"/>
      <c r="P5" s="28"/>
      <c r="Q5" s="54" t="str">
        <f t="shared" si="3"/>
        <v/>
      </c>
      <c r="R5" s="29"/>
      <c r="S5" s="26"/>
      <c r="T5" s="27"/>
      <c r="U5" s="28"/>
      <c r="V5" s="54" t="str">
        <f t="shared" si="4"/>
        <v/>
      </c>
      <c r="W5" s="29"/>
      <c r="X5" s="26"/>
      <c r="Y5" s="27"/>
      <c r="Z5" s="28"/>
      <c r="AA5" s="54" t="str">
        <f t="shared" si="5"/>
        <v/>
      </c>
      <c r="AB5" s="29"/>
      <c r="AC5" s="26" t="s">
        <v>97</v>
      </c>
      <c r="AD5" s="27" t="s">
        <v>102</v>
      </c>
      <c r="AE5" s="28" t="s">
        <v>103</v>
      </c>
      <c r="AF5" s="54" t="str">
        <f t="shared" si="6"/>
        <v/>
      </c>
      <c r="AG5" s="29"/>
      <c r="AH5" s="26"/>
      <c r="AI5" s="27"/>
      <c r="AJ5" s="28"/>
      <c r="AK5" s="54" t="str">
        <f t="shared" si="7"/>
        <v/>
      </c>
      <c r="AL5" s="29"/>
      <c r="AM5" s="26"/>
      <c r="AN5" s="27"/>
      <c r="AO5" s="28"/>
      <c r="AP5" s="54" t="str">
        <f t="shared" si="8"/>
        <v/>
      </c>
      <c r="AQ5" s="29"/>
      <c r="AR5" s="26" t="s">
        <v>97</v>
      </c>
      <c r="AS5" s="27" t="s">
        <v>73</v>
      </c>
      <c r="AT5" s="28" t="s">
        <v>143</v>
      </c>
      <c r="AU5" s="54" t="str">
        <f t="shared" si="9"/>
        <v/>
      </c>
      <c r="AV5" s="29"/>
    </row>
    <row r="6" spans="1:48" ht="16.5" customHeight="1" x14ac:dyDescent="0.2">
      <c r="A6" s="3" t="s">
        <v>11</v>
      </c>
      <c r="B6" s="41" t="s">
        <v>22</v>
      </c>
      <c r="C6" s="43" t="str">
        <f t="shared" ref="C6:C31" si="11">IF(COUNTIFS($D6:$AV7,"DPS")&gt;0,"Done","")</f>
        <v/>
      </c>
      <c r="D6" s="6" t="s">
        <v>23</v>
      </c>
      <c r="E6" s="7" t="s">
        <v>25</v>
      </c>
      <c r="F6" s="15" t="s">
        <v>36</v>
      </c>
      <c r="G6" s="53" t="str">
        <f t="shared" si="1"/>
        <v/>
      </c>
      <c r="H6" s="12"/>
      <c r="I6" s="6"/>
      <c r="J6" s="7"/>
      <c r="K6" s="15"/>
      <c r="L6" s="53" t="str">
        <f t="shared" si="2"/>
        <v/>
      </c>
      <c r="M6" s="12"/>
      <c r="N6" s="6" t="s">
        <v>97</v>
      </c>
      <c r="O6" s="7" t="s">
        <v>67</v>
      </c>
      <c r="P6" s="15" t="s">
        <v>106</v>
      </c>
      <c r="Q6" s="53" t="str">
        <f t="shared" si="3"/>
        <v/>
      </c>
      <c r="R6" s="12"/>
      <c r="S6" s="6" t="s">
        <v>97</v>
      </c>
      <c r="T6" s="7" t="s">
        <v>42</v>
      </c>
      <c r="U6" s="15" t="s">
        <v>107</v>
      </c>
      <c r="V6" s="53" t="str">
        <f t="shared" si="4"/>
        <v/>
      </c>
      <c r="W6" s="12"/>
      <c r="X6" s="6"/>
      <c r="Y6" s="7"/>
      <c r="Z6" s="15"/>
      <c r="AA6" s="53" t="str">
        <f t="shared" si="5"/>
        <v/>
      </c>
      <c r="AB6" s="12"/>
      <c r="AC6" s="6" t="s">
        <v>23</v>
      </c>
      <c r="AD6" s="7" t="s">
        <v>29</v>
      </c>
      <c r="AE6" s="15" t="s">
        <v>48</v>
      </c>
      <c r="AF6" s="53" t="str">
        <f t="shared" si="6"/>
        <v/>
      </c>
      <c r="AG6" s="12"/>
      <c r="AH6" s="6"/>
      <c r="AI6" s="7"/>
      <c r="AJ6" s="15"/>
      <c r="AK6" s="53" t="str">
        <f t="shared" si="7"/>
        <v/>
      </c>
      <c r="AL6" s="12"/>
      <c r="AM6" s="6"/>
      <c r="AN6" s="7"/>
      <c r="AO6" s="15"/>
      <c r="AP6" s="53" t="str">
        <f t="shared" si="8"/>
        <v/>
      </c>
      <c r="AQ6" s="12"/>
      <c r="AR6" s="6" t="s">
        <v>97</v>
      </c>
      <c r="AS6" s="7" t="s">
        <v>73</v>
      </c>
      <c r="AT6" s="15" t="s">
        <v>105</v>
      </c>
      <c r="AU6" s="53" t="str">
        <f t="shared" si="9"/>
        <v/>
      </c>
      <c r="AV6" s="12"/>
    </row>
    <row r="7" spans="1:48" ht="16.5" customHeight="1" x14ac:dyDescent="0.2">
      <c r="A7" s="3"/>
      <c r="B7" s="42" t="s">
        <v>96</v>
      </c>
      <c r="C7" s="56" t="str">
        <f t="shared" ref="C7:C31" si="12">IF(COUNTIFS($D6:$AV7,"TANK")&gt;0,"Done","")</f>
        <v/>
      </c>
      <c r="D7" s="8" t="s">
        <v>97</v>
      </c>
      <c r="E7" s="9" t="s">
        <v>24</v>
      </c>
      <c r="F7" s="16" t="s">
        <v>104</v>
      </c>
      <c r="G7" s="54" t="str">
        <f t="shared" si="1"/>
        <v/>
      </c>
      <c r="H7" s="13"/>
      <c r="I7" s="8"/>
      <c r="J7" s="9"/>
      <c r="K7" s="16"/>
      <c r="L7" s="54" t="str">
        <f t="shared" si="2"/>
        <v/>
      </c>
      <c r="M7" s="13"/>
      <c r="N7" s="8"/>
      <c r="O7" s="9"/>
      <c r="P7" s="16"/>
      <c r="Q7" s="54" t="str">
        <f t="shared" si="3"/>
        <v/>
      </c>
      <c r="R7" s="13"/>
      <c r="S7" s="8"/>
      <c r="T7" s="9"/>
      <c r="U7" s="16"/>
      <c r="V7" s="54" t="str">
        <f t="shared" si="4"/>
        <v/>
      </c>
      <c r="W7" s="13"/>
      <c r="X7" s="8"/>
      <c r="Y7" s="9"/>
      <c r="Z7" s="16"/>
      <c r="AA7" s="54" t="str">
        <f t="shared" si="5"/>
        <v/>
      </c>
      <c r="AB7" s="13"/>
      <c r="AC7" s="8"/>
      <c r="AD7" s="9"/>
      <c r="AE7" s="16"/>
      <c r="AF7" s="54" t="str">
        <f t="shared" si="6"/>
        <v/>
      </c>
      <c r="AG7" s="13"/>
      <c r="AH7" s="8"/>
      <c r="AI7" s="9"/>
      <c r="AJ7" s="16"/>
      <c r="AK7" s="54" t="str">
        <f t="shared" si="7"/>
        <v/>
      </c>
      <c r="AL7" s="13"/>
      <c r="AM7" s="8"/>
      <c r="AN7" s="9"/>
      <c r="AO7" s="16"/>
      <c r="AP7" s="54" t="str">
        <f t="shared" si="8"/>
        <v/>
      </c>
      <c r="AQ7" s="13"/>
      <c r="AR7" s="8"/>
      <c r="AS7" s="9"/>
      <c r="AT7" s="16"/>
      <c r="AU7" s="54" t="str">
        <f t="shared" si="9"/>
        <v/>
      </c>
      <c r="AV7" s="13"/>
    </row>
    <row r="8" spans="1:48" ht="16.5" customHeight="1" x14ac:dyDescent="0.2">
      <c r="A8" s="18" t="s">
        <v>19</v>
      </c>
      <c r="B8" s="45" t="s">
        <v>22</v>
      </c>
      <c r="C8" s="46" t="str">
        <f t="shared" ref="C8:C31" si="13">IF(COUNTIFS($D8:$AV9,"DPS")&gt;0,"Done","")</f>
        <v/>
      </c>
      <c r="D8" s="22"/>
      <c r="E8" s="23"/>
      <c r="F8" s="24"/>
      <c r="G8" s="53" t="str">
        <f t="shared" si="1"/>
        <v/>
      </c>
      <c r="H8" s="25"/>
      <c r="I8" s="22"/>
      <c r="J8" s="23"/>
      <c r="K8" s="24"/>
      <c r="L8" s="53" t="str">
        <f t="shared" si="2"/>
        <v/>
      </c>
      <c r="M8" s="25"/>
      <c r="N8" s="22"/>
      <c r="O8" s="23"/>
      <c r="P8" s="24"/>
      <c r="Q8" s="53" t="str">
        <f t="shared" si="3"/>
        <v/>
      </c>
      <c r="R8" s="25"/>
      <c r="S8" s="22"/>
      <c r="T8" s="23"/>
      <c r="U8" s="24"/>
      <c r="V8" s="53" t="str">
        <f t="shared" si="4"/>
        <v/>
      </c>
      <c r="W8" s="25"/>
      <c r="X8" s="22" t="s">
        <v>23</v>
      </c>
      <c r="Y8" s="23" t="s">
        <v>49</v>
      </c>
      <c r="Z8" s="24" t="s">
        <v>50</v>
      </c>
      <c r="AA8" s="53" t="str">
        <f t="shared" si="5"/>
        <v/>
      </c>
      <c r="AB8" s="25"/>
      <c r="AC8" s="22"/>
      <c r="AD8" s="23"/>
      <c r="AE8" s="24"/>
      <c r="AF8" s="53" t="str">
        <f t="shared" si="6"/>
        <v/>
      </c>
      <c r="AG8" s="25"/>
      <c r="AH8" s="22" t="s">
        <v>97</v>
      </c>
      <c r="AI8" s="23" t="s">
        <v>79</v>
      </c>
      <c r="AJ8" s="24" t="s">
        <v>108</v>
      </c>
      <c r="AK8" s="53" t="str">
        <f t="shared" si="7"/>
        <v/>
      </c>
      <c r="AL8" s="25"/>
      <c r="AM8" s="22"/>
      <c r="AN8" s="23"/>
      <c r="AO8" s="24"/>
      <c r="AP8" s="53" t="str">
        <f t="shared" si="8"/>
        <v/>
      </c>
      <c r="AQ8" s="25"/>
      <c r="AR8" s="22"/>
      <c r="AS8" s="23"/>
      <c r="AT8" s="24"/>
      <c r="AU8" s="53" t="str">
        <f t="shared" si="9"/>
        <v/>
      </c>
      <c r="AV8" s="25"/>
    </row>
    <row r="9" spans="1:48" ht="16.5" customHeight="1" x14ac:dyDescent="0.2">
      <c r="A9" s="18"/>
      <c r="B9" s="47" t="s">
        <v>96</v>
      </c>
      <c r="C9" s="48" t="str">
        <f t="shared" ref="C9:C31" si="14">IF(COUNTIFS($D8:$AV9,"TANK")&gt;0,"Done","")</f>
        <v/>
      </c>
      <c r="D9" s="26"/>
      <c r="E9" s="27"/>
      <c r="F9" s="28"/>
      <c r="G9" s="54" t="str">
        <f t="shared" si="1"/>
        <v/>
      </c>
      <c r="H9" s="29"/>
      <c r="I9" s="26"/>
      <c r="J9" s="27"/>
      <c r="K9" s="28"/>
      <c r="L9" s="54" t="str">
        <f t="shared" si="2"/>
        <v/>
      </c>
      <c r="M9" s="29"/>
      <c r="N9" s="26"/>
      <c r="O9" s="27"/>
      <c r="P9" s="28"/>
      <c r="Q9" s="54" t="str">
        <f t="shared" si="3"/>
        <v/>
      </c>
      <c r="R9" s="29"/>
      <c r="S9" s="26"/>
      <c r="T9" s="27"/>
      <c r="U9" s="28"/>
      <c r="V9" s="54" t="str">
        <f t="shared" si="4"/>
        <v/>
      </c>
      <c r="W9" s="29"/>
      <c r="X9" s="26" t="s">
        <v>23</v>
      </c>
      <c r="Y9" s="27" t="s">
        <v>52</v>
      </c>
      <c r="Z9" s="28" t="s">
        <v>51</v>
      </c>
      <c r="AA9" s="54" t="str">
        <f t="shared" si="5"/>
        <v/>
      </c>
      <c r="AB9" s="29"/>
      <c r="AC9" s="26"/>
      <c r="AD9" s="27"/>
      <c r="AE9" s="28"/>
      <c r="AF9" s="54" t="str">
        <f t="shared" si="6"/>
        <v/>
      </c>
      <c r="AG9" s="29"/>
      <c r="AH9" s="26"/>
      <c r="AI9" s="27"/>
      <c r="AJ9" s="28"/>
      <c r="AK9" s="54" t="str">
        <f t="shared" si="7"/>
        <v/>
      </c>
      <c r="AL9" s="29"/>
      <c r="AM9" s="26"/>
      <c r="AN9" s="27"/>
      <c r="AO9" s="28"/>
      <c r="AP9" s="54" t="str">
        <f t="shared" si="8"/>
        <v/>
      </c>
      <c r="AQ9" s="29"/>
      <c r="AR9" s="26"/>
      <c r="AS9" s="27"/>
      <c r="AT9" s="28"/>
      <c r="AU9" s="54" t="str">
        <f t="shared" si="9"/>
        <v/>
      </c>
      <c r="AV9" s="29"/>
    </row>
    <row r="10" spans="1:48" ht="16.5" customHeight="1" x14ac:dyDescent="0.2">
      <c r="A10" s="3" t="s">
        <v>12</v>
      </c>
      <c r="B10" s="41" t="s">
        <v>22</v>
      </c>
      <c r="C10" s="43" t="str">
        <f t="shared" ref="C10:C31" si="15">IF(COUNTIFS($D10:$AV11,"DPS")&gt;0,"Done","")</f>
        <v/>
      </c>
      <c r="D10" s="6"/>
      <c r="E10" s="7"/>
      <c r="F10" s="15"/>
      <c r="G10" s="53" t="str">
        <f t="shared" si="1"/>
        <v/>
      </c>
      <c r="H10" s="12"/>
      <c r="I10" s="6"/>
      <c r="J10" s="7"/>
      <c r="K10" s="15"/>
      <c r="L10" s="53" t="str">
        <f t="shared" si="2"/>
        <v/>
      </c>
      <c r="M10" s="12"/>
      <c r="N10" s="6" t="s">
        <v>23</v>
      </c>
      <c r="O10" s="7" t="s">
        <v>56</v>
      </c>
      <c r="P10" s="15" t="s">
        <v>57</v>
      </c>
      <c r="Q10" s="53" t="str">
        <f t="shared" si="3"/>
        <v/>
      </c>
      <c r="R10" s="12"/>
      <c r="S10" s="6"/>
      <c r="T10" s="7"/>
      <c r="U10" s="15"/>
      <c r="V10" s="53" t="str">
        <f t="shared" si="4"/>
        <v/>
      </c>
      <c r="W10" s="12"/>
      <c r="X10" s="6"/>
      <c r="Y10" s="7"/>
      <c r="Z10" s="15"/>
      <c r="AA10" s="53" t="str">
        <f t="shared" si="5"/>
        <v/>
      </c>
      <c r="AB10" s="12"/>
      <c r="AC10" s="6" t="s">
        <v>23</v>
      </c>
      <c r="AD10" s="7" t="s">
        <v>53</v>
      </c>
      <c r="AE10" s="15" t="s">
        <v>54</v>
      </c>
      <c r="AF10" s="53" t="str">
        <f t="shared" si="6"/>
        <v/>
      </c>
      <c r="AG10" s="12"/>
      <c r="AH10" s="6"/>
      <c r="AI10" s="7"/>
      <c r="AJ10" s="15"/>
      <c r="AK10" s="53" t="str">
        <f t="shared" si="7"/>
        <v/>
      </c>
      <c r="AL10" s="12"/>
      <c r="AM10" s="6"/>
      <c r="AN10" s="7"/>
      <c r="AO10" s="15"/>
      <c r="AP10" s="53" t="str">
        <f t="shared" si="8"/>
        <v/>
      </c>
      <c r="AQ10" s="12"/>
      <c r="AR10" s="6" t="s">
        <v>97</v>
      </c>
      <c r="AS10" s="7" t="s">
        <v>109</v>
      </c>
      <c r="AT10" s="15" t="s">
        <v>110</v>
      </c>
      <c r="AU10" s="53" t="str">
        <f t="shared" si="9"/>
        <v/>
      </c>
      <c r="AV10" s="12"/>
    </row>
    <row r="11" spans="1:48" ht="16.5" customHeight="1" x14ac:dyDescent="0.2">
      <c r="A11" s="3"/>
      <c r="B11" s="42" t="s">
        <v>96</v>
      </c>
      <c r="C11" s="44" t="str">
        <f t="shared" ref="C11:C31" si="16">IF(COUNTIFS($D10:$AV11,"TANK")&gt;0,"Done","")</f>
        <v/>
      </c>
      <c r="D11" s="8"/>
      <c r="E11" s="9"/>
      <c r="F11" s="16"/>
      <c r="G11" s="54" t="str">
        <f t="shared" si="1"/>
        <v/>
      </c>
      <c r="H11" s="13"/>
      <c r="I11" s="8"/>
      <c r="J11" s="9"/>
      <c r="K11" s="16"/>
      <c r="L11" s="54" t="str">
        <f t="shared" si="2"/>
        <v/>
      </c>
      <c r="M11" s="13"/>
      <c r="N11" s="8" t="s">
        <v>97</v>
      </c>
      <c r="O11" s="9" t="s">
        <v>56</v>
      </c>
      <c r="P11" s="16" t="s">
        <v>115</v>
      </c>
      <c r="Q11" s="54" t="str">
        <f t="shared" si="3"/>
        <v/>
      </c>
      <c r="R11" s="13"/>
      <c r="S11" s="8"/>
      <c r="T11" s="9"/>
      <c r="U11" s="16"/>
      <c r="V11" s="54" t="str">
        <f t="shared" si="4"/>
        <v/>
      </c>
      <c r="W11" s="13"/>
      <c r="X11" s="8"/>
      <c r="Y11" s="9"/>
      <c r="Z11" s="16"/>
      <c r="AA11" s="54" t="str">
        <f t="shared" si="5"/>
        <v/>
      </c>
      <c r="AB11" s="13"/>
      <c r="AC11" s="8" t="s">
        <v>23</v>
      </c>
      <c r="AD11" s="9" t="s">
        <v>58</v>
      </c>
      <c r="AE11" s="16" t="s">
        <v>59</v>
      </c>
      <c r="AF11" s="54" t="str">
        <f t="shared" si="6"/>
        <v/>
      </c>
      <c r="AG11" s="13"/>
      <c r="AH11" s="8" t="s">
        <v>97</v>
      </c>
      <c r="AI11" s="9" t="s">
        <v>112</v>
      </c>
      <c r="AJ11" s="16" t="s">
        <v>113</v>
      </c>
      <c r="AK11" s="54" t="str">
        <f t="shared" si="7"/>
        <v/>
      </c>
      <c r="AL11" s="13"/>
      <c r="AM11" s="8"/>
      <c r="AN11" s="9"/>
      <c r="AO11" s="16"/>
      <c r="AP11" s="54" t="str">
        <f t="shared" si="8"/>
        <v/>
      </c>
      <c r="AQ11" s="13"/>
      <c r="AR11" s="8" t="s">
        <v>96</v>
      </c>
      <c r="AS11" s="9" t="s">
        <v>29</v>
      </c>
      <c r="AT11" s="16" t="s">
        <v>111</v>
      </c>
      <c r="AU11" s="54" t="str">
        <f t="shared" si="9"/>
        <v/>
      </c>
      <c r="AV11" s="13"/>
    </row>
    <row r="12" spans="1:48" ht="16.5" customHeight="1" x14ac:dyDescent="0.2">
      <c r="A12" s="18" t="s">
        <v>13</v>
      </c>
      <c r="B12" s="45" t="s">
        <v>22</v>
      </c>
      <c r="C12" s="46" t="str">
        <f t="shared" ref="C12:C31" si="17">IF(COUNTIFS($D12:$AV13,"DPS")&gt;0,"Done","")</f>
        <v>Done</v>
      </c>
      <c r="D12" s="22" t="s">
        <v>23</v>
      </c>
      <c r="E12" s="23" t="s">
        <v>24</v>
      </c>
      <c r="F12" s="24" t="s">
        <v>35</v>
      </c>
      <c r="G12" s="53" t="str">
        <f t="shared" si="1"/>
        <v>DPS</v>
      </c>
      <c r="H12" s="25" t="s">
        <v>148</v>
      </c>
      <c r="I12" s="22"/>
      <c r="J12" s="23"/>
      <c r="K12" s="24"/>
      <c r="L12" s="53" t="str">
        <f t="shared" si="2"/>
        <v/>
      </c>
      <c r="M12" s="25"/>
      <c r="N12" s="22"/>
      <c r="O12" s="23"/>
      <c r="P12" s="24"/>
      <c r="Q12" s="53" t="str">
        <f t="shared" si="3"/>
        <v/>
      </c>
      <c r="R12" s="25"/>
      <c r="S12" s="22" t="s">
        <v>23</v>
      </c>
      <c r="T12" s="23" t="s">
        <v>60</v>
      </c>
      <c r="U12" s="24" t="s">
        <v>61</v>
      </c>
      <c r="V12" s="53" t="str">
        <f t="shared" si="4"/>
        <v/>
      </c>
      <c r="W12" s="25"/>
      <c r="X12" s="22"/>
      <c r="Y12" s="23"/>
      <c r="Z12" s="24"/>
      <c r="AA12" s="53" t="str">
        <f t="shared" si="5"/>
        <v/>
      </c>
      <c r="AB12" s="25"/>
      <c r="AC12" s="22"/>
      <c r="AD12" s="23"/>
      <c r="AE12" s="24"/>
      <c r="AF12" s="53" t="str">
        <f t="shared" si="6"/>
        <v/>
      </c>
      <c r="AG12" s="25"/>
      <c r="AH12" s="22" t="s">
        <v>96</v>
      </c>
      <c r="AI12" s="23" t="s">
        <v>117</v>
      </c>
      <c r="AJ12" s="24" t="s">
        <v>118</v>
      </c>
      <c r="AK12" s="53" t="str">
        <f t="shared" si="7"/>
        <v/>
      </c>
      <c r="AL12" s="25"/>
      <c r="AM12" s="22"/>
      <c r="AN12" s="23"/>
      <c r="AO12" s="24"/>
      <c r="AP12" s="53" t="str">
        <f t="shared" si="8"/>
        <v/>
      </c>
      <c r="AQ12" s="25"/>
      <c r="AR12" s="22" t="s">
        <v>97</v>
      </c>
      <c r="AS12" s="23" t="s">
        <v>73</v>
      </c>
      <c r="AT12" s="24" t="s">
        <v>116</v>
      </c>
      <c r="AU12" s="53" t="str">
        <f t="shared" si="9"/>
        <v/>
      </c>
      <c r="AV12" s="25"/>
    </row>
    <row r="13" spans="1:48" ht="16.5" customHeight="1" x14ac:dyDescent="0.2">
      <c r="A13" s="18"/>
      <c r="B13" s="47" t="s">
        <v>96</v>
      </c>
      <c r="C13" s="48" t="str">
        <f t="shared" ref="C13:C31" si="18">IF(COUNTIFS($D12:$AV13,"TANK")&gt;0,"Done","")</f>
        <v/>
      </c>
      <c r="D13" s="26"/>
      <c r="E13" s="27"/>
      <c r="F13" s="28"/>
      <c r="G13" s="54" t="str">
        <f t="shared" si="1"/>
        <v/>
      </c>
      <c r="H13" s="29"/>
      <c r="I13" s="26"/>
      <c r="J13" s="27"/>
      <c r="K13" s="28"/>
      <c r="L13" s="54" t="str">
        <f t="shared" si="2"/>
        <v/>
      </c>
      <c r="M13" s="29"/>
      <c r="N13" s="26"/>
      <c r="O13" s="27"/>
      <c r="P13" s="28"/>
      <c r="Q13" s="54" t="str">
        <f t="shared" si="3"/>
        <v/>
      </c>
      <c r="R13" s="29"/>
      <c r="S13" s="26"/>
      <c r="T13" s="27"/>
      <c r="U13" s="28"/>
      <c r="V13" s="54" t="str">
        <f t="shared" si="4"/>
        <v/>
      </c>
      <c r="W13" s="29"/>
      <c r="X13" s="26"/>
      <c r="Y13" s="27"/>
      <c r="Z13" s="28"/>
      <c r="AA13" s="54" t="str">
        <f t="shared" si="5"/>
        <v/>
      </c>
      <c r="AB13" s="29"/>
      <c r="AC13" s="26"/>
      <c r="AD13" s="27"/>
      <c r="AE13" s="28"/>
      <c r="AF13" s="54" t="str">
        <f t="shared" si="6"/>
        <v/>
      </c>
      <c r="AG13" s="29"/>
      <c r="AH13" s="26"/>
      <c r="AI13" s="27"/>
      <c r="AJ13" s="28"/>
      <c r="AK13" s="54" t="str">
        <f t="shared" si="7"/>
        <v/>
      </c>
      <c r="AL13" s="29"/>
      <c r="AM13" s="26"/>
      <c r="AN13" s="27"/>
      <c r="AO13" s="28"/>
      <c r="AP13" s="54" t="str">
        <f t="shared" si="8"/>
        <v/>
      </c>
      <c r="AQ13" s="29"/>
      <c r="AR13" s="26" t="s">
        <v>97</v>
      </c>
      <c r="AS13" s="27" t="s">
        <v>73</v>
      </c>
      <c r="AT13" s="28" t="s">
        <v>144</v>
      </c>
      <c r="AU13" s="54" t="str">
        <f t="shared" si="9"/>
        <v/>
      </c>
      <c r="AV13" s="29"/>
    </row>
    <row r="14" spans="1:48" ht="16.5" customHeight="1" x14ac:dyDescent="0.2">
      <c r="A14" s="3" t="s">
        <v>14</v>
      </c>
      <c r="B14" s="41" t="s">
        <v>22</v>
      </c>
      <c r="C14" s="43" t="str">
        <f t="shared" ref="C14:C31" si="19">IF(COUNTIFS($D14:$AV15,"DPS")&gt;0,"Done","")</f>
        <v/>
      </c>
      <c r="D14" s="6"/>
      <c r="E14" s="7"/>
      <c r="F14" s="15"/>
      <c r="G14" s="53" t="str">
        <f t="shared" si="1"/>
        <v/>
      </c>
      <c r="H14" s="12"/>
      <c r="I14" s="6" t="s">
        <v>23</v>
      </c>
      <c r="J14" s="7" t="s">
        <v>69</v>
      </c>
      <c r="K14" s="15" t="s">
        <v>70</v>
      </c>
      <c r="L14" s="53" t="str">
        <f t="shared" si="2"/>
        <v/>
      </c>
      <c r="M14" s="12"/>
      <c r="N14" s="6" t="s">
        <v>23</v>
      </c>
      <c r="O14" s="7" t="s">
        <v>67</v>
      </c>
      <c r="P14" s="15" t="s">
        <v>68</v>
      </c>
      <c r="Q14" s="53" t="str">
        <f t="shared" si="3"/>
        <v/>
      </c>
      <c r="R14" s="12"/>
      <c r="S14" s="6"/>
      <c r="T14" s="7"/>
      <c r="U14" s="15"/>
      <c r="V14" s="53" t="str">
        <f t="shared" si="4"/>
        <v/>
      </c>
      <c r="W14" s="12"/>
      <c r="X14" s="6" t="s">
        <v>97</v>
      </c>
      <c r="Y14" s="7" t="s">
        <v>123</v>
      </c>
      <c r="Z14" s="15" t="s">
        <v>124</v>
      </c>
      <c r="AA14" s="53" t="str">
        <f t="shared" si="5"/>
        <v/>
      </c>
      <c r="AB14" s="12"/>
      <c r="AC14" s="6"/>
      <c r="AD14" s="7"/>
      <c r="AE14" s="15"/>
      <c r="AF14" s="53" t="str">
        <f t="shared" si="6"/>
        <v/>
      </c>
      <c r="AG14" s="12"/>
      <c r="AH14" s="6" t="s">
        <v>97</v>
      </c>
      <c r="AI14" s="7" t="s">
        <v>125</v>
      </c>
      <c r="AJ14" s="15" t="s">
        <v>126</v>
      </c>
      <c r="AK14" s="53" t="str">
        <f t="shared" si="7"/>
        <v/>
      </c>
      <c r="AL14" s="12"/>
      <c r="AM14" s="6"/>
      <c r="AN14" s="7"/>
      <c r="AO14" s="15"/>
      <c r="AP14" s="53" t="str">
        <f t="shared" si="8"/>
        <v/>
      </c>
      <c r="AQ14" s="12"/>
      <c r="AR14" s="6" t="s">
        <v>23</v>
      </c>
      <c r="AS14" s="7" t="s">
        <v>63</v>
      </c>
      <c r="AT14" s="15" t="s">
        <v>65</v>
      </c>
      <c r="AU14" s="53" t="str">
        <f t="shared" si="9"/>
        <v/>
      </c>
      <c r="AV14" s="12"/>
    </row>
    <row r="15" spans="1:48" ht="16.5" customHeight="1" x14ac:dyDescent="0.2">
      <c r="A15" s="3"/>
      <c r="B15" s="42" t="s">
        <v>96</v>
      </c>
      <c r="C15" s="44" t="str">
        <f t="shared" ref="C15:C31" si="20">IF(COUNTIFS($D14:$AV15,"TANK")&gt;0,"Done","")</f>
        <v/>
      </c>
      <c r="D15" s="8"/>
      <c r="E15" s="9"/>
      <c r="F15" s="16"/>
      <c r="G15" s="54" t="str">
        <f t="shared" si="1"/>
        <v/>
      </c>
      <c r="H15" s="13"/>
      <c r="I15" s="8" t="s">
        <v>97</v>
      </c>
      <c r="J15" s="9" t="s">
        <v>29</v>
      </c>
      <c r="K15" s="16" t="s">
        <v>122</v>
      </c>
      <c r="L15" s="54" t="str">
        <f t="shared" si="2"/>
        <v/>
      </c>
      <c r="M15" s="13"/>
      <c r="N15" s="8" t="s">
        <v>96</v>
      </c>
      <c r="O15" s="9" t="s">
        <v>119</v>
      </c>
      <c r="P15" s="16" t="s">
        <v>120</v>
      </c>
      <c r="Q15" s="54" t="str">
        <f t="shared" si="3"/>
        <v/>
      </c>
      <c r="R15" s="13"/>
      <c r="S15" s="8"/>
      <c r="T15" s="9"/>
      <c r="U15" s="16"/>
      <c r="V15" s="54" t="str">
        <f t="shared" si="4"/>
        <v/>
      </c>
      <c r="W15" s="13"/>
      <c r="X15" s="8"/>
      <c r="Y15" s="9"/>
      <c r="Z15" s="16"/>
      <c r="AA15" s="54" t="str">
        <f t="shared" si="5"/>
        <v/>
      </c>
      <c r="AB15" s="13"/>
      <c r="AC15" s="8"/>
      <c r="AD15" s="9"/>
      <c r="AE15" s="16"/>
      <c r="AF15" s="54" t="str">
        <f t="shared" si="6"/>
        <v/>
      </c>
      <c r="AG15" s="13"/>
      <c r="AH15" s="8"/>
      <c r="AI15" s="9"/>
      <c r="AJ15" s="16"/>
      <c r="AK15" s="54" t="str">
        <f t="shared" si="7"/>
        <v/>
      </c>
      <c r="AL15" s="13"/>
      <c r="AM15" s="8"/>
      <c r="AN15" s="9"/>
      <c r="AO15" s="16"/>
      <c r="AP15" s="54" t="str">
        <f t="shared" si="8"/>
        <v/>
      </c>
      <c r="AQ15" s="13"/>
      <c r="AR15" s="8" t="s">
        <v>97</v>
      </c>
      <c r="AS15" s="9" t="s">
        <v>73</v>
      </c>
      <c r="AT15" s="16" t="s">
        <v>121</v>
      </c>
      <c r="AU15" s="54" t="str">
        <f t="shared" si="9"/>
        <v/>
      </c>
      <c r="AV15" s="13"/>
    </row>
    <row r="16" spans="1:48" ht="16.5" customHeight="1" x14ac:dyDescent="0.2">
      <c r="A16" s="18" t="s">
        <v>15</v>
      </c>
      <c r="B16" s="45" t="s">
        <v>22</v>
      </c>
      <c r="C16" s="46" t="str">
        <f t="shared" ref="C16:C31" si="21">IF(COUNTIFS($D16:$AV17,"DPS")&gt;0,"Done","")</f>
        <v/>
      </c>
      <c r="D16" s="22" t="s">
        <v>23</v>
      </c>
      <c r="E16" s="23" t="s">
        <v>27</v>
      </c>
      <c r="F16" s="24" t="s">
        <v>33</v>
      </c>
      <c r="G16" s="53" t="str">
        <f t="shared" si="1"/>
        <v/>
      </c>
      <c r="H16" s="25"/>
      <c r="I16" s="22" t="s">
        <v>23</v>
      </c>
      <c r="J16" s="23" t="s">
        <v>29</v>
      </c>
      <c r="K16" s="24" t="s">
        <v>71</v>
      </c>
      <c r="L16" s="53" t="str">
        <f t="shared" si="2"/>
        <v/>
      </c>
      <c r="M16" s="25"/>
      <c r="N16" s="22" t="s">
        <v>96</v>
      </c>
      <c r="O16" s="23" t="s">
        <v>55</v>
      </c>
      <c r="P16" s="24" t="s">
        <v>114</v>
      </c>
      <c r="Q16" s="53" t="str">
        <f t="shared" si="3"/>
        <v/>
      </c>
      <c r="R16" s="25"/>
      <c r="S16" s="22"/>
      <c r="T16" s="23"/>
      <c r="U16" s="24"/>
      <c r="V16" s="53" t="str">
        <f t="shared" si="4"/>
        <v/>
      </c>
      <c r="W16" s="25"/>
      <c r="X16" s="22"/>
      <c r="Y16" s="23"/>
      <c r="Z16" s="24"/>
      <c r="AA16" s="53" t="str">
        <f t="shared" si="5"/>
        <v/>
      </c>
      <c r="AB16" s="25"/>
      <c r="AC16" s="22"/>
      <c r="AD16" s="23"/>
      <c r="AE16" s="24"/>
      <c r="AF16" s="53" t="str">
        <f t="shared" si="6"/>
        <v/>
      </c>
      <c r="AG16" s="25"/>
      <c r="AH16" s="22"/>
      <c r="AI16" s="23"/>
      <c r="AJ16" s="24"/>
      <c r="AK16" s="53" t="str">
        <f t="shared" si="7"/>
        <v/>
      </c>
      <c r="AL16" s="25"/>
      <c r="AM16" s="22"/>
      <c r="AN16" s="23"/>
      <c r="AO16" s="24"/>
      <c r="AP16" s="53" t="str">
        <f t="shared" si="8"/>
        <v/>
      </c>
      <c r="AQ16" s="25"/>
      <c r="AR16" s="22"/>
      <c r="AS16" s="23"/>
      <c r="AT16" s="24"/>
      <c r="AU16" s="53" t="str">
        <f t="shared" si="9"/>
        <v/>
      </c>
      <c r="AV16" s="25"/>
    </row>
    <row r="17" spans="1:48" ht="16.5" customHeight="1" x14ac:dyDescent="0.2">
      <c r="A17" s="18"/>
      <c r="B17" s="47" t="s">
        <v>96</v>
      </c>
      <c r="C17" s="48" t="str">
        <f t="shared" ref="C17:C31" si="22">IF(COUNTIFS($D16:$AV17,"TANK")&gt;0,"Done","")</f>
        <v/>
      </c>
      <c r="D17" s="26"/>
      <c r="E17" s="27"/>
      <c r="F17" s="28"/>
      <c r="G17" s="54" t="str">
        <f t="shared" si="1"/>
        <v/>
      </c>
      <c r="H17" s="29"/>
      <c r="I17" s="26"/>
      <c r="J17" s="27"/>
      <c r="K17" s="28"/>
      <c r="L17" s="54" t="str">
        <f t="shared" si="2"/>
        <v/>
      </c>
      <c r="M17" s="29"/>
      <c r="N17" s="26"/>
      <c r="O17" s="27"/>
      <c r="P17" s="28"/>
      <c r="Q17" s="54" t="str">
        <f t="shared" si="3"/>
        <v/>
      </c>
      <c r="R17" s="29"/>
      <c r="S17" s="26"/>
      <c r="T17" s="27"/>
      <c r="U17" s="28"/>
      <c r="V17" s="54" t="str">
        <f t="shared" si="4"/>
        <v/>
      </c>
      <c r="W17" s="29"/>
      <c r="X17" s="26"/>
      <c r="Y17" s="27"/>
      <c r="Z17" s="28"/>
      <c r="AA17" s="54" t="str">
        <f t="shared" si="5"/>
        <v/>
      </c>
      <c r="AB17" s="29"/>
      <c r="AC17" s="26"/>
      <c r="AD17" s="27"/>
      <c r="AE17" s="28"/>
      <c r="AF17" s="54" t="str">
        <f t="shared" si="6"/>
        <v/>
      </c>
      <c r="AG17" s="29"/>
      <c r="AH17" s="26"/>
      <c r="AI17" s="27"/>
      <c r="AJ17" s="28"/>
      <c r="AK17" s="54" t="str">
        <f t="shared" si="7"/>
        <v/>
      </c>
      <c r="AL17" s="29"/>
      <c r="AM17" s="26"/>
      <c r="AN17" s="27"/>
      <c r="AO17" s="28"/>
      <c r="AP17" s="54" t="str">
        <f t="shared" si="8"/>
        <v/>
      </c>
      <c r="AQ17" s="29"/>
      <c r="AR17" s="26"/>
      <c r="AS17" s="27"/>
      <c r="AT17" s="28"/>
      <c r="AU17" s="54" t="str">
        <f t="shared" si="9"/>
        <v/>
      </c>
      <c r="AV17" s="29"/>
    </row>
    <row r="18" spans="1:48" ht="16.5" customHeight="1" x14ac:dyDescent="0.2">
      <c r="A18" s="3" t="s">
        <v>20</v>
      </c>
      <c r="B18" s="41" t="s">
        <v>22</v>
      </c>
      <c r="C18" s="43" t="str">
        <f t="shared" ref="C18:C31" si="23">IF(COUNTIFS($D18:$AV19,"DPS")&gt;0,"Done","")</f>
        <v/>
      </c>
      <c r="D18" s="6" t="s">
        <v>22</v>
      </c>
      <c r="E18" s="7" t="s">
        <v>94</v>
      </c>
      <c r="F18" s="15" t="s">
        <v>95</v>
      </c>
      <c r="G18" s="53" t="str">
        <f t="shared" si="1"/>
        <v/>
      </c>
      <c r="H18" s="12"/>
      <c r="I18" s="6"/>
      <c r="J18" s="7"/>
      <c r="K18" s="15"/>
      <c r="L18" s="53" t="str">
        <f t="shared" si="2"/>
        <v/>
      </c>
      <c r="M18" s="12"/>
      <c r="N18" s="6" t="s">
        <v>96</v>
      </c>
      <c r="O18" s="7" t="s">
        <v>55</v>
      </c>
      <c r="P18" s="15" t="s">
        <v>114</v>
      </c>
      <c r="Q18" s="53" t="str">
        <f t="shared" si="3"/>
        <v/>
      </c>
      <c r="R18" s="12"/>
      <c r="S18" s="6"/>
      <c r="T18" s="7"/>
      <c r="U18" s="15"/>
      <c r="V18" s="53" t="str">
        <f t="shared" si="4"/>
        <v/>
      </c>
      <c r="W18" s="12"/>
      <c r="X18" s="6"/>
      <c r="Y18" s="7"/>
      <c r="Z18" s="15"/>
      <c r="AA18" s="53" t="str">
        <f t="shared" si="5"/>
        <v/>
      </c>
      <c r="AB18" s="12"/>
      <c r="AC18" s="6"/>
      <c r="AD18" s="7"/>
      <c r="AE18" s="15"/>
      <c r="AF18" s="53" t="str">
        <f t="shared" si="6"/>
        <v/>
      </c>
      <c r="AG18" s="12"/>
      <c r="AH18" s="6" t="s">
        <v>97</v>
      </c>
      <c r="AI18" s="7" t="s">
        <v>129</v>
      </c>
      <c r="AJ18" s="15" t="s">
        <v>130</v>
      </c>
      <c r="AK18" s="53" t="str">
        <f t="shared" si="7"/>
        <v/>
      </c>
      <c r="AL18" s="12"/>
      <c r="AM18" s="6"/>
      <c r="AN18" s="7"/>
      <c r="AO18" s="15"/>
      <c r="AP18" s="53" t="str">
        <f t="shared" si="8"/>
        <v/>
      </c>
      <c r="AQ18" s="12"/>
      <c r="AR18" s="6" t="s">
        <v>22</v>
      </c>
      <c r="AS18" s="7" t="s">
        <v>62</v>
      </c>
      <c r="AT18" s="15" t="s">
        <v>64</v>
      </c>
      <c r="AU18" s="53" t="str">
        <f t="shared" si="9"/>
        <v/>
      </c>
      <c r="AV18" s="12"/>
    </row>
    <row r="19" spans="1:48" ht="16.5" customHeight="1" x14ac:dyDescent="0.2">
      <c r="A19" s="3"/>
      <c r="B19" s="42" t="s">
        <v>96</v>
      </c>
      <c r="C19" s="44" t="str">
        <f t="shared" ref="C19:C31" si="24">IF(COUNTIFS($D18:$AV19,"TANK")&gt;0,"Done","")</f>
        <v/>
      </c>
      <c r="D19" s="8" t="s">
        <v>97</v>
      </c>
      <c r="E19" s="9" t="s">
        <v>24</v>
      </c>
      <c r="F19" s="16" t="s">
        <v>128</v>
      </c>
      <c r="G19" s="54" t="str">
        <f t="shared" si="1"/>
        <v/>
      </c>
      <c r="H19" s="13"/>
      <c r="I19" s="8"/>
      <c r="J19" s="9"/>
      <c r="K19" s="16"/>
      <c r="L19" s="54" t="str">
        <f t="shared" si="2"/>
        <v/>
      </c>
      <c r="M19" s="13"/>
      <c r="N19" s="8"/>
      <c r="O19" s="9"/>
      <c r="P19" s="16"/>
      <c r="Q19" s="54" t="str">
        <f t="shared" si="3"/>
        <v/>
      </c>
      <c r="R19" s="13"/>
      <c r="S19" s="8"/>
      <c r="T19" s="9"/>
      <c r="U19" s="16"/>
      <c r="V19" s="54" t="str">
        <f t="shared" si="4"/>
        <v/>
      </c>
      <c r="W19" s="13"/>
      <c r="X19" s="8"/>
      <c r="Y19" s="9"/>
      <c r="Z19" s="16"/>
      <c r="AA19" s="54" t="str">
        <f t="shared" si="5"/>
        <v/>
      </c>
      <c r="AB19" s="13"/>
      <c r="AC19" s="8"/>
      <c r="AD19" s="9"/>
      <c r="AE19" s="16"/>
      <c r="AF19" s="54" t="str">
        <f t="shared" si="6"/>
        <v/>
      </c>
      <c r="AG19" s="13"/>
      <c r="AH19" s="8"/>
      <c r="AI19" s="9"/>
      <c r="AJ19" s="16"/>
      <c r="AK19" s="54" t="str">
        <f t="shared" si="7"/>
        <v/>
      </c>
      <c r="AL19" s="13"/>
      <c r="AM19" s="8"/>
      <c r="AN19" s="9"/>
      <c r="AO19" s="16"/>
      <c r="AP19" s="54" t="str">
        <f t="shared" si="8"/>
        <v/>
      </c>
      <c r="AQ19" s="13"/>
      <c r="AR19" s="8" t="s">
        <v>127</v>
      </c>
      <c r="AS19" s="9" t="s">
        <v>73</v>
      </c>
      <c r="AT19" s="16" t="s">
        <v>74</v>
      </c>
      <c r="AU19" s="54" t="str">
        <f t="shared" si="9"/>
        <v/>
      </c>
      <c r="AV19" s="13"/>
    </row>
    <row r="20" spans="1:48" ht="16.5" customHeight="1" x14ac:dyDescent="0.2">
      <c r="A20" s="18" t="s">
        <v>21</v>
      </c>
      <c r="B20" s="45" t="s">
        <v>22</v>
      </c>
      <c r="C20" s="46" t="str">
        <f t="shared" ref="C20:C31" si="25">IF(COUNTIFS($D20:$AV21,"DPS")&gt;0,"Done","")</f>
        <v/>
      </c>
      <c r="D20" s="22"/>
      <c r="E20" s="23"/>
      <c r="F20" s="24"/>
      <c r="G20" s="53" t="str">
        <f t="shared" si="1"/>
        <v/>
      </c>
      <c r="H20" s="25"/>
      <c r="I20" s="22" t="s">
        <v>97</v>
      </c>
      <c r="J20" s="23" t="s">
        <v>131</v>
      </c>
      <c r="K20" s="24" t="s">
        <v>132</v>
      </c>
      <c r="L20" s="53" t="str">
        <f t="shared" si="2"/>
        <v/>
      </c>
      <c r="M20" s="25"/>
      <c r="N20" s="22" t="s">
        <v>127</v>
      </c>
      <c r="O20" s="23" t="s">
        <v>55</v>
      </c>
      <c r="P20" s="24" t="s">
        <v>75</v>
      </c>
      <c r="Q20" s="53" t="str">
        <f t="shared" si="3"/>
        <v/>
      </c>
      <c r="R20" s="25"/>
      <c r="S20" s="22"/>
      <c r="T20" s="23"/>
      <c r="U20" s="24"/>
      <c r="V20" s="53" t="str">
        <f t="shared" si="4"/>
        <v/>
      </c>
      <c r="W20" s="25"/>
      <c r="X20" s="22"/>
      <c r="Y20" s="23"/>
      <c r="Z20" s="24"/>
      <c r="AA20" s="53" t="str">
        <f t="shared" si="5"/>
        <v/>
      </c>
      <c r="AB20" s="25"/>
      <c r="AC20" s="22"/>
      <c r="AD20" s="23"/>
      <c r="AE20" s="24"/>
      <c r="AF20" s="53" t="str">
        <f t="shared" si="6"/>
        <v/>
      </c>
      <c r="AG20" s="25"/>
      <c r="AH20" s="22"/>
      <c r="AI20" s="23"/>
      <c r="AJ20" s="24"/>
      <c r="AK20" s="53" t="str">
        <f t="shared" si="7"/>
        <v/>
      </c>
      <c r="AL20" s="25"/>
      <c r="AM20" s="22"/>
      <c r="AN20" s="23"/>
      <c r="AO20" s="24"/>
      <c r="AP20" s="53" t="str">
        <f t="shared" si="8"/>
        <v/>
      </c>
      <c r="AQ20" s="25"/>
      <c r="AR20" s="22"/>
      <c r="AS20" s="23"/>
      <c r="AT20" s="24"/>
      <c r="AU20" s="53" t="str">
        <f t="shared" si="9"/>
        <v/>
      </c>
      <c r="AV20" s="25"/>
    </row>
    <row r="21" spans="1:48" ht="16.5" customHeight="1" x14ac:dyDescent="0.2">
      <c r="A21" s="18"/>
      <c r="B21" s="47" t="s">
        <v>96</v>
      </c>
      <c r="C21" s="48" t="str">
        <f t="shared" ref="C21:C31" si="26">IF(COUNTIFS($D20:$AV21,"TANK")&gt;0,"Done","")</f>
        <v/>
      </c>
      <c r="D21" s="26"/>
      <c r="E21" s="27"/>
      <c r="F21" s="28"/>
      <c r="G21" s="54" t="str">
        <f t="shared" si="1"/>
        <v/>
      </c>
      <c r="H21" s="29"/>
      <c r="I21" s="26"/>
      <c r="J21" s="27"/>
      <c r="K21" s="28"/>
      <c r="L21" s="54" t="str">
        <f t="shared" si="2"/>
        <v/>
      </c>
      <c r="M21" s="29"/>
      <c r="N21" s="26" t="s">
        <v>22</v>
      </c>
      <c r="O21" s="27" t="s">
        <v>66</v>
      </c>
      <c r="P21" s="28" t="s">
        <v>76</v>
      </c>
      <c r="Q21" s="54" t="str">
        <f t="shared" si="3"/>
        <v/>
      </c>
      <c r="R21" s="29"/>
      <c r="S21" s="26"/>
      <c r="T21" s="27"/>
      <c r="U21" s="28"/>
      <c r="V21" s="54" t="str">
        <f t="shared" si="4"/>
        <v/>
      </c>
      <c r="W21" s="29"/>
      <c r="X21" s="26"/>
      <c r="Y21" s="27"/>
      <c r="Z21" s="28"/>
      <c r="AA21" s="54" t="str">
        <f t="shared" si="5"/>
        <v/>
      </c>
      <c r="AB21" s="29"/>
      <c r="AC21" s="26"/>
      <c r="AD21" s="27"/>
      <c r="AE21" s="28"/>
      <c r="AF21" s="54" t="str">
        <f t="shared" si="6"/>
        <v/>
      </c>
      <c r="AG21" s="29"/>
      <c r="AH21" s="26"/>
      <c r="AI21" s="27"/>
      <c r="AJ21" s="28"/>
      <c r="AK21" s="54" t="str">
        <f t="shared" si="7"/>
        <v/>
      </c>
      <c r="AL21" s="29"/>
      <c r="AM21" s="26"/>
      <c r="AN21" s="27"/>
      <c r="AO21" s="28"/>
      <c r="AP21" s="54" t="str">
        <f t="shared" si="8"/>
        <v/>
      </c>
      <c r="AQ21" s="29"/>
      <c r="AR21" s="26"/>
      <c r="AS21" s="27"/>
      <c r="AT21" s="28"/>
      <c r="AU21" s="54" t="str">
        <f t="shared" si="9"/>
        <v/>
      </c>
      <c r="AV21" s="29"/>
    </row>
    <row r="22" spans="1:48" ht="16.5" customHeight="1" x14ac:dyDescent="0.2">
      <c r="A22" s="3" t="s">
        <v>93</v>
      </c>
      <c r="B22" s="41" t="s">
        <v>22</v>
      </c>
      <c r="C22" s="43" t="str">
        <f t="shared" ref="C22:C31" si="27">IF(COUNTIFS($D22:$AV23,"DPS")&gt;0,"Done","")</f>
        <v/>
      </c>
      <c r="D22" s="6" t="s">
        <v>22</v>
      </c>
      <c r="E22" s="7" t="s">
        <v>26</v>
      </c>
      <c r="F22" s="15" t="s">
        <v>34</v>
      </c>
      <c r="G22" s="53" t="str">
        <f t="shared" si="1"/>
        <v/>
      </c>
      <c r="H22" s="12"/>
      <c r="I22" s="6"/>
      <c r="J22" s="7"/>
      <c r="K22" s="15"/>
      <c r="L22" s="53" t="str">
        <f t="shared" si="2"/>
        <v/>
      </c>
      <c r="M22" s="12"/>
      <c r="N22" s="6"/>
      <c r="O22" s="7"/>
      <c r="P22" s="15"/>
      <c r="Q22" s="53" t="str">
        <f t="shared" si="3"/>
        <v/>
      </c>
      <c r="R22" s="12"/>
      <c r="S22" s="6"/>
      <c r="T22" s="7"/>
      <c r="U22" s="15"/>
      <c r="V22" s="53" t="str">
        <f t="shared" si="4"/>
        <v/>
      </c>
      <c r="W22" s="12"/>
      <c r="X22" s="6" t="s">
        <v>97</v>
      </c>
      <c r="Y22" s="7" t="s">
        <v>123</v>
      </c>
      <c r="Z22" s="15" t="s">
        <v>134</v>
      </c>
      <c r="AA22" s="53" t="str">
        <f t="shared" si="5"/>
        <v/>
      </c>
      <c r="AB22" s="12"/>
      <c r="AC22" s="6" t="s">
        <v>22</v>
      </c>
      <c r="AD22" s="7" t="s">
        <v>28</v>
      </c>
      <c r="AE22" s="15" t="s">
        <v>81</v>
      </c>
      <c r="AF22" s="53" t="str">
        <f t="shared" si="6"/>
        <v/>
      </c>
      <c r="AG22" s="12"/>
      <c r="AH22" s="6" t="s">
        <v>127</v>
      </c>
      <c r="AI22" s="7" t="s">
        <v>79</v>
      </c>
      <c r="AJ22" s="15" t="s">
        <v>80</v>
      </c>
      <c r="AK22" s="53" t="str">
        <f t="shared" si="7"/>
        <v/>
      </c>
      <c r="AL22" s="12"/>
      <c r="AM22" s="6" t="s">
        <v>23</v>
      </c>
      <c r="AN22" s="7" t="s">
        <v>77</v>
      </c>
      <c r="AO22" s="15" t="s">
        <v>78</v>
      </c>
      <c r="AP22" s="53" t="str">
        <f t="shared" si="8"/>
        <v/>
      </c>
      <c r="AQ22" s="12"/>
      <c r="AR22" s="6" t="s">
        <v>97</v>
      </c>
      <c r="AS22" s="7" t="s">
        <v>73</v>
      </c>
      <c r="AT22" s="15" t="s">
        <v>133</v>
      </c>
      <c r="AU22" s="53" t="str">
        <f t="shared" si="9"/>
        <v/>
      </c>
      <c r="AV22" s="12"/>
    </row>
    <row r="23" spans="1:48" ht="16.5" customHeight="1" x14ac:dyDescent="0.2">
      <c r="A23" s="3"/>
      <c r="B23" s="42" t="s">
        <v>96</v>
      </c>
      <c r="C23" s="44" t="str">
        <f t="shared" ref="C23:C31" si="28">IF(COUNTIFS($D22:$AV23,"TANK")&gt;0,"Done","")</f>
        <v/>
      </c>
      <c r="D23" s="8"/>
      <c r="E23" s="9"/>
      <c r="F23" s="16"/>
      <c r="G23" s="54" t="str">
        <f t="shared" si="1"/>
        <v/>
      </c>
      <c r="H23" s="13"/>
      <c r="I23" s="8"/>
      <c r="J23" s="9"/>
      <c r="K23" s="16"/>
      <c r="L23" s="54" t="str">
        <f t="shared" si="2"/>
        <v/>
      </c>
      <c r="M23" s="13"/>
      <c r="N23" s="8"/>
      <c r="O23" s="9"/>
      <c r="P23" s="16"/>
      <c r="Q23" s="54" t="str">
        <f t="shared" si="3"/>
        <v/>
      </c>
      <c r="R23" s="13"/>
      <c r="S23" s="8"/>
      <c r="T23" s="9"/>
      <c r="U23" s="16"/>
      <c r="V23" s="54" t="str">
        <f t="shared" si="4"/>
        <v/>
      </c>
      <c r="W23" s="13"/>
      <c r="X23" s="8"/>
      <c r="Y23" s="9"/>
      <c r="Z23" s="16"/>
      <c r="AA23" s="54" t="str">
        <f t="shared" si="5"/>
        <v/>
      </c>
      <c r="AB23" s="13"/>
      <c r="AC23" s="8" t="s">
        <v>96</v>
      </c>
      <c r="AD23" s="9" t="s">
        <v>82</v>
      </c>
      <c r="AE23" s="16" t="s">
        <v>146</v>
      </c>
      <c r="AF23" s="54" t="str">
        <f t="shared" si="6"/>
        <v/>
      </c>
      <c r="AG23" s="13"/>
      <c r="AH23" s="8"/>
      <c r="AI23" s="9"/>
      <c r="AJ23" s="16"/>
      <c r="AK23" s="54" t="str">
        <f t="shared" si="7"/>
        <v/>
      </c>
      <c r="AL23" s="13"/>
      <c r="AM23" s="8" t="s">
        <v>97</v>
      </c>
      <c r="AN23" s="9" t="s">
        <v>29</v>
      </c>
      <c r="AO23" s="16" t="s">
        <v>135</v>
      </c>
      <c r="AP23" s="54" t="str">
        <f t="shared" si="8"/>
        <v/>
      </c>
      <c r="AQ23" s="13"/>
      <c r="AR23" s="8" t="s">
        <v>96</v>
      </c>
      <c r="AS23" s="9" t="s">
        <v>151</v>
      </c>
      <c r="AT23" s="16" t="s">
        <v>145</v>
      </c>
      <c r="AU23" s="54" t="str">
        <f t="shared" si="9"/>
        <v/>
      </c>
      <c r="AV23" s="13"/>
    </row>
    <row r="24" spans="1:48" ht="16.5" customHeight="1" x14ac:dyDescent="0.2">
      <c r="A24" s="18" t="s">
        <v>152</v>
      </c>
      <c r="B24" s="45" t="s">
        <v>22</v>
      </c>
      <c r="C24" s="46" t="str">
        <f t="shared" ref="C24:C31" si="29">IF(COUNTIFS($D24:$AV25,"DPS")&gt;0,"Done","")</f>
        <v>Done</v>
      </c>
      <c r="D24" s="22" t="s">
        <v>23</v>
      </c>
      <c r="E24" s="23" t="s">
        <v>29</v>
      </c>
      <c r="F24" s="24" t="s">
        <v>32</v>
      </c>
      <c r="G24" s="53" t="str">
        <f t="shared" si="1"/>
        <v/>
      </c>
      <c r="H24" s="25"/>
      <c r="I24" s="22"/>
      <c r="J24" s="23"/>
      <c r="K24" s="24"/>
      <c r="L24" s="53" t="str">
        <f t="shared" si="2"/>
        <v/>
      </c>
      <c r="M24" s="25"/>
      <c r="N24" s="22"/>
      <c r="O24" s="23"/>
      <c r="P24" s="24"/>
      <c r="Q24" s="53" t="str">
        <f t="shared" si="3"/>
        <v/>
      </c>
      <c r="R24" s="25"/>
      <c r="S24" s="22"/>
      <c r="T24" s="23"/>
      <c r="U24" s="24"/>
      <c r="V24" s="53" t="str">
        <f t="shared" si="4"/>
        <v/>
      </c>
      <c r="W24" s="25"/>
      <c r="X24" s="22"/>
      <c r="Y24" s="23"/>
      <c r="Z24" s="24"/>
      <c r="AA24" s="53" t="str">
        <f t="shared" si="5"/>
        <v/>
      </c>
      <c r="AB24" s="25"/>
      <c r="AC24" s="22" t="s">
        <v>22</v>
      </c>
      <c r="AD24" s="23" t="s">
        <v>82</v>
      </c>
      <c r="AE24" s="24" t="s">
        <v>83</v>
      </c>
      <c r="AF24" s="53" t="str">
        <f t="shared" si="6"/>
        <v>DPS</v>
      </c>
      <c r="AG24" s="25" t="s">
        <v>148</v>
      </c>
      <c r="AH24" s="22"/>
      <c r="AI24" s="23"/>
      <c r="AJ24" s="24"/>
      <c r="AK24" s="53" t="str">
        <f t="shared" si="7"/>
        <v/>
      </c>
      <c r="AL24" s="25"/>
      <c r="AM24" s="22"/>
      <c r="AN24" s="23"/>
      <c r="AO24" s="24"/>
      <c r="AP24" s="53" t="str">
        <f t="shared" si="8"/>
        <v/>
      </c>
      <c r="AQ24" s="25"/>
      <c r="AR24" s="22" t="s">
        <v>97</v>
      </c>
      <c r="AS24" s="23" t="s">
        <v>29</v>
      </c>
      <c r="AT24" s="24" t="s">
        <v>147</v>
      </c>
      <c r="AU24" s="53" t="str">
        <f t="shared" si="9"/>
        <v/>
      </c>
      <c r="AV24" s="25"/>
    </row>
    <row r="25" spans="1:48" ht="16.5" customHeight="1" x14ac:dyDescent="0.2">
      <c r="A25" s="18"/>
      <c r="B25" s="47" t="s">
        <v>96</v>
      </c>
      <c r="C25" s="48" t="str">
        <f t="shared" ref="C25:C31" si="30">IF(COUNTIFS($D24:$AV25,"TANK")&gt;0,"Done","")</f>
        <v/>
      </c>
      <c r="D25" s="26"/>
      <c r="E25" s="27"/>
      <c r="F25" s="28"/>
      <c r="G25" s="54" t="str">
        <f t="shared" si="1"/>
        <v/>
      </c>
      <c r="H25" s="29"/>
      <c r="I25" s="26"/>
      <c r="J25" s="27"/>
      <c r="K25" s="28"/>
      <c r="L25" s="54" t="str">
        <f t="shared" si="2"/>
        <v/>
      </c>
      <c r="M25" s="29"/>
      <c r="N25" s="26"/>
      <c r="O25" s="27"/>
      <c r="P25" s="28"/>
      <c r="Q25" s="54" t="str">
        <f t="shared" si="3"/>
        <v/>
      </c>
      <c r="R25" s="29"/>
      <c r="S25" s="26"/>
      <c r="T25" s="27"/>
      <c r="U25" s="28"/>
      <c r="V25" s="54" t="str">
        <f t="shared" si="4"/>
        <v/>
      </c>
      <c r="W25" s="29"/>
      <c r="X25" s="26"/>
      <c r="Y25" s="27"/>
      <c r="Z25" s="28"/>
      <c r="AA25" s="54" t="str">
        <f t="shared" si="5"/>
        <v/>
      </c>
      <c r="AB25" s="29"/>
      <c r="AC25" s="26" t="s">
        <v>96</v>
      </c>
      <c r="AD25" s="27" t="s">
        <v>45</v>
      </c>
      <c r="AE25" s="28" t="s">
        <v>136</v>
      </c>
      <c r="AF25" s="54" t="str">
        <f t="shared" si="6"/>
        <v/>
      </c>
      <c r="AG25" s="29"/>
      <c r="AH25" s="26"/>
      <c r="AI25" s="27"/>
      <c r="AJ25" s="28"/>
      <c r="AK25" s="54" t="str">
        <f t="shared" si="7"/>
        <v/>
      </c>
      <c r="AL25" s="29"/>
      <c r="AM25" s="26"/>
      <c r="AN25" s="27"/>
      <c r="AO25" s="28"/>
      <c r="AP25" s="54" t="str">
        <f t="shared" si="8"/>
        <v/>
      </c>
      <c r="AQ25" s="29"/>
      <c r="AR25" s="26"/>
      <c r="AS25" s="27"/>
      <c r="AT25" s="28"/>
      <c r="AU25" s="54" t="str">
        <f t="shared" si="9"/>
        <v/>
      </c>
      <c r="AV25" s="29"/>
    </row>
    <row r="26" spans="1:48" ht="16.5" customHeight="1" x14ac:dyDescent="0.2">
      <c r="A26" s="39" t="s">
        <v>16</v>
      </c>
      <c r="B26" s="41" t="s">
        <v>22</v>
      </c>
      <c r="C26" s="43" t="str">
        <f t="shared" ref="C26:C31" si="31">IF(COUNTIFS($D26:$AV27,"DPS")&gt;0,"Done","")</f>
        <v>Done</v>
      </c>
      <c r="D26" s="6" t="s">
        <v>23</v>
      </c>
      <c r="E26" s="7" t="s">
        <v>24</v>
      </c>
      <c r="F26" s="15" t="s">
        <v>30</v>
      </c>
      <c r="G26" s="53" t="str">
        <f t="shared" si="1"/>
        <v>DPS</v>
      </c>
      <c r="H26" s="12" t="s">
        <v>148</v>
      </c>
      <c r="I26" s="6"/>
      <c r="J26" s="7"/>
      <c r="K26" s="15"/>
      <c r="L26" s="53" t="str">
        <f t="shared" si="2"/>
        <v/>
      </c>
      <c r="M26" s="12"/>
      <c r="N26" s="6" t="s">
        <v>96</v>
      </c>
      <c r="O26" s="7" t="s">
        <v>28</v>
      </c>
      <c r="P26" s="15" t="s">
        <v>137</v>
      </c>
      <c r="Q26" s="53" t="str">
        <f t="shared" si="3"/>
        <v/>
      </c>
      <c r="R26" s="12"/>
      <c r="S26" s="6"/>
      <c r="T26" s="7"/>
      <c r="U26" s="15"/>
      <c r="V26" s="53" t="str">
        <f t="shared" si="4"/>
        <v/>
      </c>
      <c r="W26" s="12"/>
      <c r="X26" s="6"/>
      <c r="Y26" s="7"/>
      <c r="Z26" s="15"/>
      <c r="AA26" s="53" t="str">
        <f t="shared" si="5"/>
        <v/>
      </c>
      <c r="AB26" s="12"/>
      <c r="AC26" s="6" t="s">
        <v>22</v>
      </c>
      <c r="AD26" s="7" t="s">
        <v>45</v>
      </c>
      <c r="AE26" s="15" t="s">
        <v>84</v>
      </c>
      <c r="AF26" s="53" t="str">
        <f t="shared" si="6"/>
        <v/>
      </c>
      <c r="AG26" s="12"/>
      <c r="AH26" s="6"/>
      <c r="AI26" s="7"/>
      <c r="AJ26" s="15"/>
      <c r="AK26" s="53" t="str">
        <f t="shared" si="7"/>
        <v/>
      </c>
      <c r="AL26" s="12"/>
      <c r="AM26" s="6"/>
      <c r="AN26" s="7"/>
      <c r="AO26" s="15"/>
      <c r="AP26" s="53" t="str">
        <f t="shared" si="8"/>
        <v/>
      </c>
      <c r="AQ26" s="12"/>
      <c r="AR26" s="6" t="s">
        <v>22</v>
      </c>
      <c r="AS26" s="7" t="s">
        <v>72</v>
      </c>
      <c r="AT26" s="15" t="s">
        <v>85</v>
      </c>
      <c r="AU26" s="53" t="str">
        <f t="shared" si="9"/>
        <v/>
      </c>
      <c r="AV26" s="12"/>
    </row>
    <row r="27" spans="1:48" ht="16.5" customHeight="1" x14ac:dyDescent="0.2">
      <c r="A27" s="40"/>
      <c r="B27" s="42" t="s">
        <v>96</v>
      </c>
      <c r="C27" s="44" t="str">
        <f t="shared" ref="C27:C31" si="32">IF(COUNTIFS($D26:$AV27,"TANK")&gt;0,"Done","")</f>
        <v/>
      </c>
      <c r="D27" s="8"/>
      <c r="E27" s="9"/>
      <c r="F27" s="16"/>
      <c r="G27" s="54" t="str">
        <f t="shared" si="1"/>
        <v/>
      </c>
      <c r="H27" s="13"/>
      <c r="I27" s="8"/>
      <c r="J27" s="9"/>
      <c r="K27" s="16"/>
      <c r="L27" s="54" t="str">
        <f t="shared" si="2"/>
        <v/>
      </c>
      <c r="M27" s="13"/>
      <c r="N27" s="8"/>
      <c r="O27" s="9"/>
      <c r="P27" s="16"/>
      <c r="Q27" s="54" t="str">
        <f t="shared" si="3"/>
        <v/>
      </c>
      <c r="R27" s="13"/>
      <c r="S27" s="8"/>
      <c r="T27" s="9"/>
      <c r="U27" s="16"/>
      <c r="V27" s="54" t="str">
        <f t="shared" si="4"/>
        <v/>
      </c>
      <c r="W27" s="13"/>
      <c r="X27" s="8"/>
      <c r="Y27" s="9"/>
      <c r="Z27" s="16"/>
      <c r="AA27" s="54" t="str">
        <f t="shared" si="5"/>
        <v/>
      </c>
      <c r="AB27" s="13"/>
      <c r="AC27" s="8"/>
      <c r="AD27" s="9"/>
      <c r="AE27" s="16"/>
      <c r="AF27" s="54" t="str">
        <f t="shared" si="6"/>
        <v/>
      </c>
      <c r="AG27" s="13"/>
      <c r="AH27" s="8"/>
      <c r="AI27" s="9"/>
      <c r="AJ27" s="16"/>
      <c r="AK27" s="54" t="str">
        <f t="shared" si="7"/>
        <v/>
      </c>
      <c r="AL27" s="13"/>
      <c r="AM27" s="8"/>
      <c r="AN27" s="9"/>
      <c r="AO27" s="16"/>
      <c r="AP27" s="54" t="str">
        <f t="shared" si="8"/>
        <v/>
      </c>
      <c r="AQ27" s="13"/>
      <c r="AR27" s="8"/>
      <c r="AS27" s="9"/>
      <c r="AT27" s="16"/>
      <c r="AU27" s="54" t="str">
        <f t="shared" si="9"/>
        <v/>
      </c>
      <c r="AV27" s="13"/>
    </row>
    <row r="28" spans="1:48" ht="16.5" customHeight="1" x14ac:dyDescent="0.2">
      <c r="A28" s="18" t="s">
        <v>17</v>
      </c>
      <c r="B28" s="45" t="s">
        <v>22</v>
      </c>
      <c r="C28" s="46" t="str">
        <f t="shared" ref="C28:C31" si="33">IF(COUNTIFS($D28:$AV29,"DPS")&gt;0,"Done","")</f>
        <v>Done</v>
      </c>
      <c r="D28" s="22" t="s">
        <v>23</v>
      </c>
      <c r="E28" s="23" t="s">
        <v>24</v>
      </c>
      <c r="F28" s="24" t="s">
        <v>31</v>
      </c>
      <c r="G28" s="53" t="str">
        <f t="shared" si="1"/>
        <v>DPS</v>
      </c>
      <c r="H28" s="25" t="s">
        <v>148</v>
      </c>
      <c r="I28" s="22" t="s">
        <v>22</v>
      </c>
      <c r="J28" s="23" t="s">
        <v>88</v>
      </c>
      <c r="K28" s="24" t="s">
        <v>90</v>
      </c>
      <c r="L28" s="53" t="str">
        <f t="shared" si="2"/>
        <v/>
      </c>
      <c r="M28" s="25"/>
      <c r="N28" s="22"/>
      <c r="O28" s="23"/>
      <c r="P28" s="24"/>
      <c r="Q28" s="53" t="str">
        <f t="shared" si="3"/>
        <v/>
      </c>
      <c r="R28" s="25"/>
      <c r="S28" s="22"/>
      <c r="T28" s="23"/>
      <c r="U28" s="24"/>
      <c r="V28" s="53" t="str">
        <f t="shared" si="4"/>
        <v/>
      </c>
      <c r="W28" s="25"/>
      <c r="X28" s="22" t="s">
        <v>97</v>
      </c>
      <c r="Y28" s="23" t="s">
        <v>140</v>
      </c>
      <c r="Z28" s="24" t="s">
        <v>141</v>
      </c>
      <c r="AA28" s="53" t="str">
        <f t="shared" si="5"/>
        <v/>
      </c>
      <c r="AB28" s="25"/>
      <c r="AC28" s="22"/>
      <c r="AD28" s="23"/>
      <c r="AE28" s="24"/>
      <c r="AF28" s="53" t="str">
        <f t="shared" si="6"/>
        <v/>
      </c>
      <c r="AG28" s="25"/>
      <c r="AH28" s="22"/>
      <c r="AI28" s="23"/>
      <c r="AJ28" s="24"/>
      <c r="AK28" s="53" t="str">
        <f t="shared" si="7"/>
        <v/>
      </c>
      <c r="AL28" s="25"/>
      <c r="AM28" s="22"/>
      <c r="AN28" s="23"/>
      <c r="AO28" s="24"/>
      <c r="AP28" s="53" t="str">
        <f t="shared" si="8"/>
        <v/>
      </c>
      <c r="AQ28" s="25"/>
      <c r="AR28" s="22" t="s">
        <v>97</v>
      </c>
      <c r="AS28" s="23" t="s">
        <v>73</v>
      </c>
      <c r="AT28" s="24" t="s">
        <v>139</v>
      </c>
      <c r="AU28" s="53" t="str">
        <f t="shared" si="9"/>
        <v/>
      </c>
      <c r="AV28" s="25"/>
    </row>
    <row r="29" spans="1:48" ht="16.5" customHeight="1" x14ac:dyDescent="0.2">
      <c r="A29" s="18"/>
      <c r="B29" s="47" t="s">
        <v>96</v>
      </c>
      <c r="C29" s="48" t="str">
        <f t="shared" ref="C29:C31" si="34">IF(COUNTIFS($D28:$AV29,"TANK")&gt;0,"Done","")</f>
        <v/>
      </c>
      <c r="D29" s="26" t="s">
        <v>97</v>
      </c>
      <c r="E29" s="27" t="s">
        <v>27</v>
      </c>
      <c r="F29" s="28" t="s">
        <v>138</v>
      </c>
      <c r="G29" s="54" t="str">
        <f t="shared" si="1"/>
        <v/>
      </c>
      <c r="H29" s="29"/>
      <c r="I29" s="26"/>
      <c r="J29" s="27"/>
      <c r="K29" s="28"/>
      <c r="L29" s="54" t="str">
        <f t="shared" si="2"/>
        <v/>
      </c>
      <c r="M29" s="29"/>
      <c r="N29" s="26"/>
      <c r="O29" s="27"/>
      <c r="P29" s="28"/>
      <c r="Q29" s="54" t="str">
        <f t="shared" si="3"/>
        <v/>
      </c>
      <c r="R29" s="29"/>
      <c r="S29" s="26"/>
      <c r="T29" s="27"/>
      <c r="U29" s="28"/>
      <c r="V29" s="54" t="str">
        <f t="shared" si="4"/>
        <v/>
      </c>
      <c r="W29" s="29"/>
      <c r="X29" s="26"/>
      <c r="Y29" s="27"/>
      <c r="Z29" s="28"/>
      <c r="AA29" s="54" t="str">
        <f t="shared" si="5"/>
        <v/>
      </c>
      <c r="AB29" s="29"/>
      <c r="AC29" s="26"/>
      <c r="AD29" s="27"/>
      <c r="AE29" s="28"/>
      <c r="AF29" s="54" t="str">
        <f t="shared" si="6"/>
        <v/>
      </c>
      <c r="AG29" s="29"/>
      <c r="AH29" s="26"/>
      <c r="AI29" s="27"/>
      <c r="AJ29" s="28"/>
      <c r="AK29" s="54" t="str">
        <f t="shared" si="7"/>
        <v/>
      </c>
      <c r="AL29" s="29"/>
      <c r="AM29" s="26"/>
      <c r="AN29" s="27"/>
      <c r="AO29" s="28"/>
      <c r="AP29" s="54" t="str">
        <f t="shared" si="8"/>
        <v/>
      </c>
      <c r="AQ29" s="29"/>
      <c r="AR29" s="26"/>
      <c r="AS29" s="27"/>
      <c r="AT29" s="28"/>
      <c r="AU29" s="54" t="str">
        <f t="shared" si="9"/>
        <v/>
      </c>
      <c r="AV29" s="29"/>
    </row>
    <row r="30" spans="1:48" ht="16.5" customHeight="1" x14ac:dyDescent="0.2">
      <c r="A30" s="3" t="s">
        <v>18</v>
      </c>
      <c r="B30" s="41" t="s">
        <v>22</v>
      </c>
      <c r="C30" s="43" t="str">
        <f t="shared" ref="C30:C31" si="35">IF(COUNTIFS($D30:$AV31,"DPS")&gt;0,"Done","")</f>
        <v/>
      </c>
      <c r="D30" s="6"/>
      <c r="E30" s="7"/>
      <c r="F30" s="15"/>
      <c r="G30" s="53" t="str">
        <f t="shared" si="1"/>
        <v/>
      </c>
      <c r="H30" s="12"/>
      <c r="I30" s="6" t="s">
        <v>22</v>
      </c>
      <c r="J30" s="7" t="s">
        <v>87</v>
      </c>
      <c r="K30" s="15" t="s">
        <v>89</v>
      </c>
      <c r="L30" s="53" t="str">
        <f t="shared" si="2"/>
        <v/>
      </c>
      <c r="M30" s="12"/>
      <c r="N30" s="6"/>
      <c r="O30" s="7"/>
      <c r="P30" s="15"/>
      <c r="Q30" s="53" t="str">
        <f t="shared" si="3"/>
        <v/>
      </c>
      <c r="R30" s="12"/>
      <c r="S30" s="6"/>
      <c r="T30" s="7"/>
      <c r="U30" s="15"/>
      <c r="V30" s="53" t="str">
        <f t="shared" si="4"/>
        <v/>
      </c>
      <c r="W30" s="12"/>
      <c r="X30" s="6"/>
      <c r="Y30" s="7"/>
      <c r="Z30" s="15"/>
      <c r="AA30" s="53" t="str">
        <f t="shared" si="5"/>
        <v/>
      </c>
      <c r="AB30" s="12"/>
      <c r="AC30" s="6"/>
      <c r="AD30" s="7"/>
      <c r="AE30" s="15"/>
      <c r="AF30" s="53" t="str">
        <f t="shared" si="6"/>
        <v/>
      </c>
      <c r="AG30" s="12"/>
      <c r="AH30" s="6" t="s">
        <v>22</v>
      </c>
      <c r="AI30" s="7" t="s">
        <v>86</v>
      </c>
      <c r="AJ30" s="15" t="s">
        <v>92</v>
      </c>
      <c r="AK30" s="53" t="str">
        <f t="shared" si="7"/>
        <v/>
      </c>
      <c r="AL30" s="12"/>
      <c r="AM30" s="6"/>
      <c r="AN30" s="7"/>
      <c r="AO30" s="15"/>
      <c r="AP30" s="53" t="str">
        <f t="shared" si="8"/>
        <v/>
      </c>
      <c r="AQ30" s="12"/>
      <c r="AR30" s="6" t="s">
        <v>97</v>
      </c>
      <c r="AS30" s="7" t="s">
        <v>29</v>
      </c>
      <c r="AT30" s="15" t="s">
        <v>142</v>
      </c>
      <c r="AU30" s="53" t="str">
        <f t="shared" si="9"/>
        <v/>
      </c>
      <c r="AV30" s="12"/>
    </row>
    <row r="31" spans="1:48" ht="16.5" customHeight="1" x14ac:dyDescent="0.2">
      <c r="A31" s="3"/>
      <c r="B31" s="42" t="s">
        <v>96</v>
      </c>
      <c r="C31" s="44" t="str">
        <f t="shared" ref="C31" si="36">IF(COUNTIFS($D30:$AV31,"TANK")&gt;0,"Done","")</f>
        <v/>
      </c>
      <c r="D31" s="8"/>
      <c r="E31" s="9"/>
      <c r="F31" s="16"/>
      <c r="G31" s="54" t="str">
        <f t="shared" si="1"/>
        <v/>
      </c>
      <c r="H31" s="13"/>
      <c r="I31" s="8" t="s">
        <v>22</v>
      </c>
      <c r="J31" s="9" t="s">
        <v>87</v>
      </c>
      <c r="K31" s="16" t="s">
        <v>91</v>
      </c>
      <c r="L31" s="54" t="str">
        <f t="shared" si="2"/>
        <v/>
      </c>
      <c r="M31" s="13"/>
      <c r="N31" s="8"/>
      <c r="O31" s="9"/>
      <c r="P31" s="16"/>
      <c r="Q31" s="54" t="str">
        <f t="shared" si="3"/>
        <v/>
      </c>
      <c r="R31" s="13"/>
      <c r="S31" s="8"/>
      <c r="T31" s="9"/>
      <c r="U31" s="16"/>
      <c r="V31" s="54" t="str">
        <f t="shared" si="4"/>
        <v/>
      </c>
      <c r="W31" s="13"/>
      <c r="X31" s="8"/>
      <c r="Y31" s="9"/>
      <c r="Z31" s="16"/>
      <c r="AA31" s="54" t="str">
        <f t="shared" si="5"/>
        <v/>
      </c>
      <c r="AB31" s="13"/>
      <c r="AC31" s="8"/>
      <c r="AD31" s="9"/>
      <c r="AE31" s="16"/>
      <c r="AF31" s="54" t="str">
        <f t="shared" si="6"/>
        <v/>
      </c>
      <c r="AG31" s="13"/>
      <c r="AH31" s="8"/>
      <c r="AI31" s="9"/>
      <c r="AJ31" s="16"/>
      <c r="AK31" s="54" t="str">
        <f t="shared" si="7"/>
        <v/>
      </c>
      <c r="AL31" s="13"/>
      <c r="AM31" s="8"/>
      <c r="AN31" s="9"/>
      <c r="AO31" s="16"/>
      <c r="AP31" s="54" t="str">
        <f t="shared" si="8"/>
        <v/>
      </c>
      <c r="AQ31" s="13"/>
      <c r="AR31" s="8"/>
      <c r="AS31" s="9"/>
      <c r="AT31" s="16"/>
      <c r="AU31" s="54" t="str">
        <f t="shared" si="9"/>
        <v/>
      </c>
      <c r="AV31" s="13"/>
    </row>
    <row r="32" spans="1:48" ht="16.5" customHeight="1" x14ac:dyDescent="0.2">
      <c r="A32" s="19" t="s">
        <v>150</v>
      </c>
      <c r="B32" s="49"/>
      <c r="C32" s="50"/>
      <c r="D32" s="30" t="s">
        <v>23</v>
      </c>
      <c r="E32" s="31"/>
      <c r="F32" s="32">
        <f>COUNTIFS(D$2:D$31,$D32,H$2:H$31,"")</f>
        <v>5</v>
      </c>
      <c r="G32" s="53" t="str">
        <f t="shared" ref="G4:G33" si="37">IF(H32="√",IF(D32="D","DPS","TANK"),"")</f>
        <v/>
      </c>
      <c r="H32" s="33"/>
      <c r="I32" s="30"/>
      <c r="J32" s="31"/>
      <c r="K32" s="32">
        <f>COUNTIFS(I$2:I$31,$D32,M$2:M$31,"")</f>
        <v>5</v>
      </c>
      <c r="L32" s="53" t="str">
        <f t="shared" ref="L4:L33" si="38">IF(M32="√",IF(I32="D","DPS","TANK"),"")</f>
        <v/>
      </c>
      <c r="M32" s="33"/>
      <c r="N32" s="30"/>
      <c r="O32" s="31"/>
      <c r="P32" s="32">
        <f>COUNTIFS(N$2:N$31,$D32,R$2:R$31,"")</f>
        <v>3</v>
      </c>
      <c r="Q32" s="53" t="str">
        <f t="shared" ref="Q4:Q33" si="39">IF(R32="√",IF(N32="D","DPS","TANK"),"")</f>
        <v/>
      </c>
      <c r="R32" s="33"/>
      <c r="S32" s="30"/>
      <c r="T32" s="31"/>
      <c r="U32" s="32">
        <f>COUNTIFS(S$2:S$31,$D32,W$2:W$31,"")</f>
        <v>2</v>
      </c>
      <c r="V32" s="53" t="str">
        <f t="shared" ref="V4:V33" si="40">IF(W32="√",IF(S32="D","DPS","TANK"),"")</f>
        <v/>
      </c>
      <c r="W32" s="33"/>
      <c r="X32" s="30"/>
      <c r="Y32" s="31"/>
      <c r="Z32" s="32">
        <f>COUNTIFS(X$2:X$31,$D32,AB$2:AB$31,"")</f>
        <v>2</v>
      </c>
      <c r="AA32" s="53" t="str">
        <f t="shared" ref="AA4:AA33" si="41">IF(AB32="√",IF(X32="D","DPS","TANK"),"")</f>
        <v/>
      </c>
      <c r="AB32" s="33"/>
      <c r="AC32" s="30"/>
      <c r="AD32" s="31"/>
      <c r="AE32" s="32">
        <f>COUNTIFS(AC$2:AC$31,$D32,AG$2:AG$31,"")</f>
        <v>5</v>
      </c>
      <c r="AF32" s="53" t="str">
        <f t="shared" ref="AF4:AF33" si="42">IF(AG32="√",IF(AC32="D","DPS","TANK"),"")</f>
        <v/>
      </c>
      <c r="AG32" s="33"/>
      <c r="AH32" s="30"/>
      <c r="AI32" s="31"/>
      <c r="AJ32" s="32">
        <f>COUNTIFS(AH$2:AH$31,$D32,AL$2:AL$31,"")</f>
        <v>1</v>
      </c>
      <c r="AK32" s="53" t="str">
        <f t="shared" ref="AK4:AK33" si="43">IF(AL32="√",IF(AH32="D","DPS","TANK"),"")</f>
        <v/>
      </c>
      <c r="AL32" s="33"/>
      <c r="AM32" s="30"/>
      <c r="AN32" s="31"/>
      <c r="AO32" s="32">
        <f>COUNTIFS(AM$2:AM$31,$D32,AQ$2:AQ$31,"")</f>
        <v>1</v>
      </c>
      <c r="AP32" s="53" t="str">
        <f t="shared" ref="AP4:AP33" si="44">IF(AQ32="√",IF(AM32="D","DPS","TANK"),"")</f>
        <v/>
      </c>
      <c r="AQ32" s="33"/>
      <c r="AR32" s="30"/>
      <c r="AS32" s="31"/>
      <c r="AT32" s="32">
        <f>COUNTIFS(AR$2:AR$31,$D32,AV$2:AV$31,"")</f>
        <v>5</v>
      </c>
      <c r="AU32" s="53" t="str">
        <f t="shared" ref="AU4:AU33" si="45">IF(AV32="√",IF(AR32="D","DPS","TANK"),"")</f>
        <v/>
      </c>
      <c r="AV32" s="33"/>
    </row>
    <row r="33" spans="1:48" ht="16.5" customHeight="1" x14ac:dyDescent="0.2">
      <c r="A33" s="19"/>
      <c r="B33" s="51"/>
      <c r="C33" s="52"/>
      <c r="D33" s="34" t="s">
        <v>97</v>
      </c>
      <c r="E33" s="35"/>
      <c r="F33" s="36">
        <f>COUNTIFS(D$2:D$31,$D33,H$2:H$31,"")</f>
        <v>4</v>
      </c>
      <c r="G33" s="55" t="str">
        <f t="shared" si="37"/>
        <v/>
      </c>
      <c r="H33" s="37"/>
      <c r="I33" s="34"/>
      <c r="J33" s="35"/>
      <c r="K33" s="36">
        <f>COUNTIFS(I$2:I$31,$D33,M$2:M$31,"")</f>
        <v>2</v>
      </c>
      <c r="L33" s="55" t="str">
        <f t="shared" si="38"/>
        <v/>
      </c>
      <c r="M33" s="37"/>
      <c r="N33" s="34"/>
      <c r="O33" s="35"/>
      <c r="P33" s="36">
        <f>COUNTIFS(N$2:N$31,$D33,R$2:R$31,"")</f>
        <v>6</v>
      </c>
      <c r="Q33" s="55" t="str">
        <f t="shared" si="39"/>
        <v/>
      </c>
      <c r="R33" s="37"/>
      <c r="S33" s="34"/>
      <c r="T33" s="35"/>
      <c r="U33" s="36">
        <f>COUNTIFS(S$2:S$31,$D33,W$2:W$31,"")</f>
        <v>1</v>
      </c>
      <c r="V33" s="55" t="str">
        <f t="shared" si="40"/>
        <v/>
      </c>
      <c r="W33" s="37"/>
      <c r="X33" s="34"/>
      <c r="Y33" s="35"/>
      <c r="Z33" s="36">
        <f>COUNTIFS(X$2:X$31,$D33,AB$2:AB$31,"")</f>
        <v>3</v>
      </c>
      <c r="AA33" s="55" t="str">
        <f t="shared" si="41"/>
        <v/>
      </c>
      <c r="AB33" s="37"/>
      <c r="AC33" s="34"/>
      <c r="AD33" s="35"/>
      <c r="AE33" s="36">
        <f>COUNTIFS(AC$2:AC$31,$D33,AG$2:AG$31,"")</f>
        <v>3</v>
      </c>
      <c r="AF33" s="55" t="str">
        <f t="shared" si="42"/>
        <v/>
      </c>
      <c r="AG33" s="37"/>
      <c r="AH33" s="34"/>
      <c r="AI33" s="35"/>
      <c r="AJ33" s="36">
        <f>COUNTIFS(AH$2:AH$31,$D33,AL$2:AL$31,"")</f>
        <v>5</v>
      </c>
      <c r="AK33" s="55" t="str">
        <f t="shared" si="43"/>
        <v/>
      </c>
      <c r="AL33" s="37"/>
      <c r="AM33" s="34"/>
      <c r="AN33" s="35"/>
      <c r="AO33" s="36">
        <f>COUNTIFS(AM$2:AM$31,$D33,AQ$2:AQ$31,"")</f>
        <v>1</v>
      </c>
      <c r="AP33" s="55" t="str">
        <f t="shared" si="44"/>
        <v/>
      </c>
      <c r="AQ33" s="37"/>
      <c r="AR33" s="34"/>
      <c r="AS33" s="35"/>
      <c r="AT33" s="36">
        <f>COUNTIFS(AR$2:AR$31,$D33,AV$2:AV$31,"")</f>
        <v>13</v>
      </c>
      <c r="AU33" s="55" t="str">
        <f t="shared" si="45"/>
        <v/>
      </c>
      <c r="AV33" s="37"/>
    </row>
    <row r="34" spans="1:48" ht="16.5" customHeight="1" x14ac:dyDescent="0.2">
      <c r="A34" s="3" t="s">
        <v>153</v>
      </c>
      <c r="B34" s="4"/>
      <c r="C34" s="5"/>
      <c r="D34" s="10"/>
      <c r="E34" s="11"/>
      <c r="F34" s="17">
        <f>SUM(F32:F33)</f>
        <v>9</v>
      </c>
      <c r="G34" s="55"/>
      <c r="H34" s="14"/>
      <c r="I34" s="10"/>
      <c r="J34" s="11"/>
      <c r="K34" s="17">
        <f>SUM(K32:K33)</f>
        <v>7</v>
      </c>
      <c r="L34" s="55"/>
      <c r="M34" s="14"/>
      <c r="N34" s="10"/>
      <c r="O34" s="11"/>
      <c r="P34" s="17">
        <f t="shared" ref="P34" si="46">SUM(P32:P33)</f>
        <v>9</v>
      </c>
      <c r="Q34" s="55"/>
      <c r="R34" s="14"/>
      <c r="S34" s="10"/>
      <c r="T34" s="11"/>
      <c r="U34" s="17">
        <f t="shared" ref="U34" si="47">SUM(U32:U33)</f>
        <v>3</v>
      </c>
      <c r="V34" s="55"/>
      <c r="W34" s="14"/>
      <c r="X34" s="10"/>
      <c r="Y34" s="11"/>
      <c r="Z34" s="17">
        <f t="shared" ref="Z34" si="48">SUM(Z32:Z33)</f>
        <v>5</v>
      </c>
      <c r="AA34" s="55"/>
      <c r="AB34" s="14"/>
      <c r="AC34" s="10"/>
      <c r="AD34" s="11"/>
      <c r="AE34" s="17">
        <f t="shared" ref="AE34" si="49">SUM(AE32:AE33)</f>
        <v>8</v>
      </c>
      <c r="AF34" s="55"/>
      <c r="AG34" s="14"/>
      <c r="AH34" s="10"/>
      <c r="AI34" s="11"/>
      <c r="AJ34" s="17">
        <f t="shared" ref="AJ34" si="50">SUM(AJ32:AJ33)</f>
        <v>6</v>
      </c>
      <c r="AK34" s="55"/>
      <c r="AL34" s="14"/>
      <c r="AM34" s="10"/>
      <c r="AN34" s="11"/>
      <c r="AO34" s="17">
        <f t="shared" ref="AO34" si="51">SUM(AO32:AO33)</f>
        <v>2</v>
      </c>
      <c r="AP34" s="55"/>
      <c r="AQ34" s="14"/>
      <c r="AR34" s="10"/>
      <c r="AS34" s="11"/>
      <c r="AT34" s="17">
        <f t="shared" ref="AT34" si="52">SUM(AT32:AT33)</f>
        <v>18</v>
      </c>
      <c r="AU34" s="55"/>
      <c r="AV34" s="14"/>
    </row>
  </sheetData>
  <mergeCells count="27">
    <mergeCell ref="A32:A33"/>
    <mergeCell ref="A1:C1"/>
    <mergeCell ref="A34:C34"/>
    <mergeCell ref="AC1:AG1"/>
    <mergeCell ref="AH1:AL1"/>
    <mergeCell ref="AM1:AQ1"/>
    <mergeCell ref="AR1:AV1"/>
    <mergeCell ref="D1:H1"/>
    <mergeCell ref="I1:M1"/>
    <mergeCell ref="N1:R1"/>
    <mergeCell ref="S1:W1"/>
    <mergeCell ref="X1:AB1"/>
    <mergeCell ref="A30:A31"/>
    <mergeCell ref="A8:A9"/>
    <mergeCell ref="A18:A19"/>
    <mergeCell ref="A20:A21"/>
    <mergeCell ref="A2:A3"/>
    <mergeCell ref="A4:A5"/>
    <mergeCell ref="A6:A7"/>
    <mergeCell ref="A10:A11"/>
    <mergeCell ref="A12:A13"/>
    <mergeCell ref="A26:A27"/>
    <mergeCell ref="A28:A29"/>
    <mergeCell ref="A14:A15"/>
    <mergeCell ref="A16:A17"/>
    <mergeCell ref="A22:A23"/>
    <mergeCell ref="A24:A25"/>
  </mergeCells>
  <phoneticPr fontId="1" type="noConversion"/>
  <pageMargins left="0.7" right="0.7" top="0.75" bottom="0.75" header="0.3" footer="0.3"/>
  <pageSetup paperSize="9" orientation="portrait" horizontalDpi="4294967294" verticalDpi="4294967294" r:id="rId1"/>
  <ignoredErrors>
    <ignoredError sqref="C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성현철</dc:creator>
  <cp:lastModifiedBy>성현철</cp:lastModifiedBy>
  <dcterms:created xsi:type="dcterms:W3CDTF">2019-10-14T01:16:24Z</dcterms:created>
  <dcterms:modified xsi:type="dcterms:W3CDTF">2019-10-14T07:06:33Z</dcterms:modified>
</cp:coreProperties>
</file>