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능력치계산기" sheetId="2" r:id="rId1"/>
  </sheets>
  <calcPr calcId="145621"/>
</workbook>
</file>

<file path=xl/calcChain.xml><?xml version="1.0" encoding="utf-8"?>
<calcChain xmlns="http://schemas.openxmlformats.org/spreadsheetml/2006/main">
  <c r="D10" i="2" l="1"/>
  <c r="K8" i="2"/>
  <c r="K9" i="2" s="1"/>
  <c r="J8" i="2"/>
  <c r="E8" i="2"/>
  <c r="F8" i="2"/>
  <c r="G8" i="2"/>
  <c r="H8" i="2"/>
  <c r="I8" i="2"/>
  <c r="D8" i="2"/>
  <c r="J9" i="2" l="1"/>
  <c r="E11" i="2"/>
  <c r="P13" i="2" s="1"/>
  <c r="E12" i="2" s="1"/>
  <c r="F11" i="2"/>
  <c r="Q13" i="2" s="1"/>
  <c r="F12" i="2" s="1"/>
  <c r="G11" i="2"/>
  <c r="R13" i="2" s="1"/>
  <c r="G12" i="2" s="1"/>
  <c r="H11" i="2"/>
  <c r="S13" i="2" s="1"/>
  <c r="H12" i="2" s="1"/>
  <c r="I11" i="2"/>
  <c r="T13" i="2" s="1"/>
  <c r="I12" i="2" s="1"/>
  <c r="D11" i="2"/>
  <c r="O13" i="2" s="1"/>
  <c r="D12" i="2" s="1"/>
</calcChain>
</file>

<file path=xl/sharedStrings.xml><?xml version="1.0" encoding="utf-8"?>
<sst xmlns="http://schemas.openxmlformats.org/spreadsheetml/2006/main" count="36" uniqueCount="29">
  <si>
    <t>기동</t>
    <phoneticPr fontId="1" type="noConversion"/>
  </si>
  <si>
    <t>머리</t>
    <phoneticPr fontId="1" type="noConversion"/>
  </si>
  <si>
    <t>생존</t>
    <phoneticPr fontId="1" type="noConversion"/>
  </si>
  <si>
    <t>회복</t>
    <phoneticPr fontId="1" type="noConversion"/>
  </si>
  <si>
    <t>의지</t>
    <phoneticPr fontId="1" type="noConversion"/>
  </si>
  <si>
    <t>지능</t>
    <phoneticPr fontId="1" type="noConversion"/>
  </si>
  <si>
    <t>힘</t>
    <phoneticPr fontId="1" type="noConversion"/>
  </si>
  <si>
    <t>팔</t>
    <phoneticPr fontId="1" type="noConversion"/>
  </si>
  <si>
    <t>슬롯</t>
    <phoneticPr fontId="1" type="noConversion"/>
  </si>
  <si>
    <t>X</t>
    <phoneticPr fontId="1" type="noConversion"/>
  </si>
  <si>
    <t>X</t>
    <phoneticPr fontId="1" type="noConversion"/>
  </si>
  <si>
    <t>O</t>
    <phoneticPr fontId="1" type="noConversion"/>
  </si>
  <si>
    <t>몸</t>
    <phoneticPr fontId="1" type="noConversion"/>
  </si>
  <si>
    <t>다리</t>
    <phoneticPr fontId="1" type="noConversion"/>
  </si>
  <si>
    <t>장식</t>
    <phoneticPr fontId="1" type="noConversion"/>
  </si>
  <si>
    <t>합계</t>
    <phoneticPr fontId="1" type="noConversion"/>
  </si>
  <si>
    <t>총합</t>
    <phoneticPr fontId="1" type="noConversion"/>
  </si>
  <si>
    <t>기동성</t>
    <phoneticPr fontId="1" type="noConversion"/>
  </si>
  <si>
    <t>LV</t>
    <phoneticPr fontId="1" type="noConversion"/>
  </si>
  <si>
    <t>생존력</t>
    <phoneticPr fontId="1" type="noConversion"/>
  </si>
  <si>
    <t>회복력</t>
    <phoneticPr fontId="1" type="noConversion"/>
  </si>
  <si>
    <t>의지(수류탄)</t>
    <phoneticPr fontId="1" type="noConversion"/>
  </si>
  <si>
    <t>지능(궁극기)</t>
    <phoneticPr fontId="1" type="noConversion"/>
  </si>
  <si>
    <t>힘(근접)</t>
    <phoneticPr fontId="1" type="noConversion"/>
  </si>
  <si>
    <t>슬롯투자</t>
    <phoneticPr fontId="1" type="noConversion"/>
  </si>
  <si>
    <t>걸작여부</t>
    <phoneticPr fontId="1" type="noConversion"/>
  </si>
  <si>
    <t>PLAYER</t>
    <phoneticPr fontId="1" type="noConversion"/>
  </si>
  <si>
    <t>최종스탯</t>
    <phoneticPr fontId="1" type="noConversion"/>
  </si>
  <si>
    <t>능력치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</si>
</sst>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13"/>
  <sheetViews>
    <sheetView tabSelected="1" workbookViewId="0">
      <selection activeCell="D3" sqref="D3"/>
    </sheetView>
  </sheetViews>
  <sheetFormatPr defaultRowHeight="16.5" x14ac:dyDescent="0.3"/>
  <cols>
    <col min="15" max="17" width="7.125" bestFit="1" customWidth="1"/>
    <col min="18" max="19" width="12.375" bestFit="1" customWidth="1"/>
    <col min="20" max="20" width="8.375" bestFit="1" customWidth="1"/>
  </cols>
  <sheetData>
    <row r="1" spans="3:20" ht="17.25" thickBot="1" x14ac:dyDescent="0.35"/>
    <row r="2" spans="3:20" ht="17.25" thickBot="1" x14ac:dyDescent="0.35">
      <c r="C2" s="7"/>
      <c r="D2" s="39" t="s">
        <v>0</v>
      </c>
      <c r="E2" s="39" t="s">
        <v>2</v>
      </c>
      <c r="F2" s="39" t="s">
        <v>3</v>
      </c>
      <c r="G2" s="39" t="s">
        <v>4</v>
      </c>
      <c r="H2" s="39" t="s">
        <v>5</v>
      </c>
      <c r="I2" s="39" t="s">
        <v>6</v>
      </c>
      <c r="J2" s="39" t="s">
        <v>8</v>
      </c>
      <c r="K2" s="40" t="s">
        <v>25</v>
      </c>
      <c r="N2" s="18" t="s">
        <v>18</v>
      </c>
      <c r="O2" s="19" t="s">
        <v>17</v>
      </c>
      <c r="P2" s="20" t="s">
        <v>19</v>
      </c>
      <c r="Q2" s="21" t="s">
        <v>20</v>
      </c>
      <c r="R2" s="22" t="s">
        <v>21</v>
      </c>
      <c r="S2" s="23" t="s">
        <v>22</v>
      </c>
      <c r="T2" s="24" t="s">
        <v>23</v>
      </c>
    </row>
    <row r="3" spans="3:20" ht="17.25" thickTop="1" x14ac:dyDescent="0.3">
      <c r="C3" s="8" t="s">
        <v>1</v>
      </c>
      <c r="D3" s="52">
        <v>4</v>
      </c>
      <c r="E3" s="52">
        <v>14</v>
      </c>
      <c r="F3" s="52">
        <v>16</v>
      </c>
      <c r="G3" s="52">
        <v>4</v>
      </c>
      <c r="H3" s="52">
        <v>16</v>
      </c>
      <c r="I3" s="52">
        <v>14</v>
      </c>
      <c r="J3" s="52" t="s">
        <v>10</v>
      </c>
      <c r="K3" s="53" t="s">
        <v>9</v>
      </c>
      <c r="N3" s="11">
        <v>1</v>
      </c>
      <c r="O3" s="12">
        <v>4</v>
      </c>
      <c r="P3" s="13">
        <v>1</v>
      </c>
      <c r="Q3" s="14">
        <v>3</v>
      </c>
      <c r="R3" s="15">
        <v>93</v>
      </c>
      <c r="S3" s="16">
        <v>382</v>
      </c>
      <c r="T3" s="17">
        <v>93</v>
      </c>
    </row>
    <row r="4" spans="3:20" x14ac:dyDescent="0.3">
      <c r="C4" s="8" t="s">
        <v>7</v>
      </c>
      <c r="D4" s="52">
        <v>4</v>
      </c>
      <c r="E4" s="52">
        <v>4</v>
      </c>
      <c r="F4" s="52">
        <v>25</v>
      </c>
      <c r="G4" s="52">
        <v>4</v>
      </c>
      <c r="H4" s="52">
        <v>4</v>
      </c>
      <c r="I4" s="52">
        <v>26</v>
      </c>
      <c r="J4" s="52" t="s">
        <v>11</v>
      </c>
      <c r="K4" s="53" t="s">
        <v>11</v>
      </c>
      <c r="N4" s="8">
        <v>2</v>
      </c>
      <c r="O4" s="1">
        <v>8</v>
      </c>
      <c r="P4" s="2">
        <v>2</v>
      </c>
      <c r="Q4" s="3">
        <v>6</v>
      </c>
      <c r="R4" s="4">
        <v>85</v>
      </c>
      <c r="S4" s="5">
        <v>343</v>
      </c>
      <c r="T4" s="9">
        <v>85</v>
      </c>
    </row>
    <row r="5" spans="3:20" x14ac:dyDescent="0.3">
      <c r="C5" s="8" t="s">
        <v>12</v>
      </c>
      <c r="D5" s="52">
        <v>4</v>
      </c>
      <c r="E5" s="52">
        <v>8</v>
      </c>
      <c r="F5" s="52">
        <v>21</v>
      </c>
      <c r="G5" s="52">
        <v>4</v>
      </c>
      <c r="H5" s="52">
        <v>14</v>
      </c>
      <c r="I5" s="52">
        <v>14</v>
      </c>
      <c r="J5" s="52" t="s">
        <v>10</v>
      </c>
      <c r="K5" s="53" t="s">
        <v>9</v>
      </c>
      <c r="N5" s="8">
        <v>3</v>
      </c>
      <c r="O5" s="1">
        <v>12</v>
      </c>
      <c r="P5" s="2">
        <v>3</v>
      </c>
      <c r="Q5" s="3">
        <v>9</v>
      </c>
      <c r="R5" s="4">
        <v>82</v>
      </c>
      <c r="S5" s="5">
        <v>300</v>
      </c>
      <c r="T5" s="9">
        <v>82</v>
      </c>
    </row>
    <row r="6" spans="3:20" x14ac:dyDescent="0.3">
      <c r="C6" s="8" t="s">
        <v>13</v>
      </c>
      <c r="D6" s="52">
        <v>5</v>
      </c>
      <c r="E6" s="52">
        <v>26</v>
      </c>
      <c r="F6" s="52">
        <v>8</v>
      </c>
      <c r="G6" s="52">
        <v>15</v>
      </c>
      <c r="H6" s="52">
        <v>14</v>
      </c>
      <c r="I6" s="52">
        <v>4</v>
      </c>
      <c r="J6" s="52" t="s">
        <v>11</v>
      </c>
      <c r="K6" s="53" t="s">
        <v>11</v>
      </c>
      <c r="N6" s="8">
        <v>4</v>
      </c>
      <c r="O6" s="1">
        <v>16</v>
      </c>
      <c r="P6" s="2">
        <v>4</v>
      </c>
      <c r="Q6" s="3">
        <v>11</v>
      </c>
      <c r="R6" s="4">
        <v>68</v>
      </c>
      <c r="S6" s="5">
        <v>285</v>
      </c>
      <c r="T6" s="9">
        <v>68</v>
      </c>
    </row>
    <row r="7" spans="3:20" x14ac:dyDescent="0.3">
      <c r="C7" s="8" t="s">
        <v>14</v>
      </c>
      <c r="D7" s="52">
        <v>2</v>
      </c>
      <c r="E7" s="52">
        <v>2</v>
      </c>
      <c r="F7" s="52">
        <v>2</v>
      </c>
      <c r="G7" s="52">
        <v>2</v>
      </c>
      <c r="H7" s="52">
        <v>2</v>
      </c>
      <c r="I7" s="52">
        <v>2</v>
      </c>
      <c r="J7" s="52" t="s">
        <v>10</v>
      </c>
      <c r="K7" s="53" t="s">
        <v>10</v>
      </c>
      <c r="N7" s="8">
        <v>5</v>
      </c>
      <c r="O7" s="1">
        <v>20</v>
      </c>
      <c r="P7" s="2">
        <v>6</v>
      </c>
      <c r="Q7" s="3">
        <v>14</v>
      </c>
      <c r="R7" s="4">
        <v>59</v>
      </c>
      <c r="S7" s="5">
        <v>271</v>
      </c>
      <c r="T7" s="9">
        <v>59</v>
      </c>
    </row>
    <row r="8" spans="3:20" x14ac:dyDescent="0.3">
      <c r="C8" s="8" t="s">
        <v>15</v>
      </c>
      <c r="D8" s="50">
        <f>SUM(D3:D7)</f>
        <v>19</v>
      </c>
      <c r="E8" s="50">
        <f t="shared" ref="E8:I8" si="0">SUM(E3:E7)</f>
        <v>54</v>
      </c>
      <c r="F8" s="50">
        <f t="shared" si="0"/>
        <v>72</v>
      </c>
      <c r="G8" s="50">
        <f t="shared" si="0"/>
        <v>29</v>
      </c>
      <c r="H8" s="50">
        <f t="shared" si="0"/>
        <v>50</v>
      </c>
      <c r="I8" s="50">
        <f t="shared" si="0"/>
        <v>60</v>
      </c>
      <c r="J8" s="50">
        <f>COUNTIF(J3:J7,"X")*10</f>
        <v>30</v>
      </c>
      <c r="K8" s="51">
        <f>COUNTIF(K3:K7,"O")</f>
        <v>2</v>
      </c>
      <c r="N8" s="8">
        <v>6</v>
      </c>
      <c r="O8" s="1">
        <v>24</v>
      </c>
      <c r="P8" s="2">
        <v>8</v>
      </c>
      <c r="Q8" s="3">
        <v>17</v>
      </c>
      <c r="R8" s="4">
        <v>51</v>
      </c>
      <c r="S8" s="5">
        <v>258</v>
      </c>
      <c r="T8" s="9">
        <v>51</v>
      </c>
    </row>
    <row r="9" spans="3:20" x14ac:dyDescent="0.3">
      <c r="C9" s="8" t="s">
        <v>24</v>
      </c>
      <c r="D9" s="52">
        <v>10</v>
      </c>
      <c r="E9" s="52">
        <v>0</v>
      </c>
      <c r="F9" s="52">
        <v>0</v>
      </c>
      <c r="G9" s="52">
        <v>0</v>
      </c>
      <c r="H9" s="52">
        <v>10</v>
      </c>
      <c r="I9" s="52">
        <v>0</v>
      </c>
      <c r="J9" s="41" t="str">
        <f>"잔여량"&amp;J8-SUM(D9:I9)</f>
        <v>잔여량10</v>
      </c>
      <c r="K9" s="9">
        <f>K8*2</f>
        <v>4</v>
      </c>
      <c r="N9" s="8">
        <v>7</v>
      </c>
      <c r="O9" s="1">
        <v>28</v>
      </c>
      <c r="P9" s="2">
        <v>10</v>
      </c>
      <c r="Q9" s="3">
        <v>23</v>
      </c>
      <c r="R9" s="4">
        <v>45</v>
      </c>
      <c r="S9" s="5">
        <v>247</v>
      </c>
      <c r="T9" s="9">
        <v>45</v>
      </c>
    </row>
    <row r="10" spans="3:20" x14ac:dyDescent="0.3">
      <c r="C10" s="8" t="s">
        <v>16</v>
      </c>
      <c r="D10" s="43">
        <f>SUM(D8:J8)+(K8*12)+SUM(D9:I9)</f>
        <v>358</v>
      </c>
      <c r="E10" s="44"/>
      <c r="F10" s="44"/>
      <c r="G10" s="44"/>
      <c r="H10" s="44"/>
      <c r="I10" s="44"/>
      <c r="J10" s="44"/>
      <c r="K10" s="45"/>
      <c r="N10" s="8">
        <v>8</v>
      </c>
      <c r="O10" s="1">
        <v>32</v>
      </c>
      <c r="P10" s="2">
        <v>11</v>
      </c>
      <c r="Q10" s="3">
        <v>29</v>
      </c>
      <c r="R10" s="4">
        <v>41</v>
      </c>
      <c r="S10" s="5">
        <v>240</v>
      </c>
      <c r="T10" s="9">
        <v>41</v>
      </c>
    </row>
    <row r="11" spans="3:20" x14ac:dyDescent="0.3">
      <c r="C11" s="8" t="s">
        <v>27</v>
      </c>
      <c r="D11" s="6">
        <f>SUM(D8:D9)+$K$9</f>
        <v>33</v>
      </c>
      <c r="E11" s="6">
        <f t="shared" ref="E11:I11" si="1">SUM(E8:E9)+$K$9</f>
        <v>58</v>
      </c>
      <c r="F11" s="6">
        <f t="shared" si="1"/>
        <v>76</v>
      </c>
      <c r="G11" s="6">
        <f t="shared" si="1"/>
        <v>33</v>
      </c>
      <c r="H11" s="6">
        <f t="shared" si="1"/>
        <v>64</v>
      </c>
      <c r="I11" s="6">
        <f t="shared" si="1"/>
        <v>64</v>
      </c>
      <c r="J11" s="46"/>
      <c r="K11" s="47"/>
      <c r="N11" s="8">
        <v>9</v>
      </c>
      <c r="O11" s="1">
        <v>36</v>
      </c>
      <c r="P11" s="2">
        <v>12</v>
      </c>
      <c r="Q11" s="3">
        <v>34</v>
      </c>
      <c r="R11" s="4">
        <v>37</v>
      </c>
      <c r="S11" s="5">
        <v>232</v>
      </c>
      <c r="T11" s="9">
        <v>37</v>
      </c>
    </row>
    <row r="12" spans="3:20" ht="17.25" thickBot="1" x14ac:dyDescent="0.35">
      <c r="C12" s="10" t="s">
        <v>28</v>
      </c>
      <c r="D12" s="42" t="str">
        <f>VLOOKUP(O13,$N$3:$T$12,2,FALSE)&amp;"%"</f>
        <v>12%</v>
      </c>
      <c r="E12" s="42" t="str">
        <f>VLOOKUP(P13,$N$3:$T$12,3,FALSE)&amp;"%"</f>
        <v>6%</v>
      </c>
      <c r="F12" s="42" t="str">
        <f>VLOOKUP(Q13,$N$3:$T$12,4,FALSE)&amp;"%"</f>
        <v>23%</v>
      </c>
      <c r="G12" s="42" t="str">
        <f>VLOOKUP(R13,$N$3:$T$12,5,FALSE)&amp;"초"</f>
        <v>82초</v>
      </c>
      <c r="H12" s="42" t="str">
        <f>VLOOKUP(S13,$N$3:$T$12,6,FALSE)&amp;"초"</f>
        <v>258초</v>
      </c>
      <c r="I12" s="42" t="str">
        <f>VLOOKUP(T13,$N$3:$T$12,7,FALSE)&amp;"초"</f>
        <v>51초</v>
      </c>
      <c r="J12" s="48"/>
      <c r="K12" s="49"/>
      <c r="N12" s="25">
        <v>10</v>
      </c>
      <c r="O12" s="26">
        <v>40</v>
      </c>
      <c r="P12" s="27">
        <v>13</v>
      </c>
      <c r="Q12" s="28">
        <v>43</v>
      </c>
      <c r="R12" s="29">
        <v>32</v>
      </c>
      <c r="S12" s="30">
        <v>228</v>
      </c>
      <c r="T12" s="31">
        <v>32</v>
      </c>
    </row>
    <row r="13" spans="3:20" ht="17.25" thickBot="1" x14ac:dyDescent="0.35">
      <c r="N13" s="32" t="s">
        <v>26</v>
      </c>
      <c r="O13" s="33">
        <f>ROUNDDOWN(D11/10,-0.1)</f>
        <v>3</v>
      </c>
      <c r="P13" s="34">
        <f>ROUNDDOWN(E11/10,-0.1)</f>
        <v>5</v>
      </c>
      <c r="Q13" s="35">
        <f>ROUNDDOWN(F11/10,-0.1)</f>
        <v>7</v>
      </c>
      <c r="R13" s="36">
        <f>ROUNDDOWN(G11/10,-0.1)</f>
        <v>3</v>
      </c>
      <c r="S13" s="37">
        <f>ROUNDDOWN(H11/10,-0.1)</f>
        <v>6</v>
      </c>
      <c r="T13" s="38">
        <f>ROUNDDOWN(I11/10,-0.1)</f>
        <v>6</v>
      </c>
    </row>
  </sheetData>
  <sheetProtection password="CC2B" sheet="1" objects="1" scenarios="1" selectLockedCells="1"/>
  <mergeCells count="2">
    <mergeCell ref="J11:K12"/>
    <mergeCell ref="D10:K1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능력치계산기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dcterms:created xsi:type="dcterms:W3CDTF">2019-10-08T02:00:47Z</dcterms:created>
  <dcterms:modified xsi:type="dcterms:W3CDTF">2019-10-16T06:42:28Z</dcterms:modified>
</cp:coreProperties>
</file>