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110" windowHeight="11040"/>
  </bookViews>
  <sheets>
    <sheet name="10월" sheetId="1" r:id="rId1"/>
    <sheet name="11월" sheetId="13" r:id="rId2"/>
    <sheet name="12월" sheetId="14" r:id="rId3"/>
    <sheet name="1월" sheetId="12" r:id="rId4"/>
    <sheet name="2월" sheetId="15" r:id="rId5"/>
    <sheet name="월 정산" sheetId="7" r:id="rId6"/>
    <sheet name="필요 경험치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3" i="15" l="1"/>
  <c r="J104" i="15" s="1"/>
  <c r="I103" i="15"/>
  <c r="I104" i="15" s="1"/>
  <c r="H103" i="15"/>
  <c r="H104" i="15" s="1"/>
  <c r="G103" i="15"/>
  <c r="F103" i="15"/>
  <c r="F104" i="15" s="1"/>
  <c r="E103" i="15"/>
  <c r="E104" i="15" s="1"/>
  <c r="D103" i="15"/>
  <c r="D104" i="15" s="1"/>
  <c r="I102" i="15"/>
  <c r="E102" i="15"/>
  <c r="J101" i="15"/>
  <c r="J102" i="15" s="1"/>
  <c r="I101" i="15"/>
  <c r="H101" i="15"/>
  <c r="H102" i="15" s="1"/>
  <c r="G101" i="15"/>
  <c r="G102" i="15" s="1"/>
  <c r="F101" i="15"/>
  <c r="F102" i="15" s="1"/>
  <c r="E101" i="15"/>
  <c r="D101" i="15"/>
  <c r="D102" i="15" s="1"/>
  <c r="J100" i="15"/>
  <c r="I100" i="15"/>
  <c r="H100" i="15"/>
  <c r="G100" i="15"/>
  <c r="G104" i="15" s="1"/>
  <c r="F100" i="15"/>
  <c r="E100" i="15"/>
  <c r="D100" i="15"/>
  <c r="J96" i="15"/>
  <c r="I96" i="15"/>
  <c r="H96" i="15"/>
  <c r="G96" i="15"/>
  <c r="F96" i="15"/>
  <c r="E96" i="15"/>
  <c r="D96" i="15"/>
  <c r="J93" i="15"/>
  <c r="I93" i="15"/>
  <c r="H93" i="15"/>
  <c r="G93" i="15"/>
  <c r="F93" i="15"/>
  <c r="E93" i="15"/>
  <c r="D93" i="15"/>
  <c r="J90" i="15"/>
  <c r="I90" i="15"/>
  <c r="H90" i="15"/>
  <c r="G90" i="15"/>
  <c r="F90" i="15"/>
  <c r="E90" i="15"/>
  <c r="D90" i="15"/>
  <c r="J89" i="15"/>
  <c r="I89" i="15"/>
  <c r="H89" i="15"/>
  <c r="G89" i="15"/>
  <c r="F89" i="15"/>
  <c r="E89" i="15"/>
  <c r="D89" i="15"/>
  <c r="J83" i="15"/>
  <c r="J84" i="15" s="1"/>
  <c r="I83" i="15"/>
  <c r="I84" i="15" s="1"/>
  <c r="H83" i="15"/>
  <c r="H84" i="15" s="1"/>
  <c r="G83" i="15"/>
  <c r="F83" i="15"/>
  <c r="F84" i="15" s="1"/>
  <c r="E83" i="15"/>
  <c r="E84" i="15" s="1"/>
  <c r="D83" i="15"/>
  <c r="D84" i="15" s="1"/>
  <c r="I82" i="15"/>
  <c r="E82" i="15"/>
  <c r="J81" i="15"/>
  <c r="J82" i="15" s="1"/>
  <c r="I81" i="15"/>
  <c r="H81" i="15"/>
  <c r="H82" i="15" s="1"/>
  <c r="G81" i="15"/>
  <c r="G82" i="15" s="1"/>
  <c r="F81" i="15"/>
  <c r="F82" i="15" s="1"/>
  <c r="E81" i="15"/>
  <c r="D81" i="15"/>
  <c r="D82" i="15" s="1"/>
  <c r="J80" i="15"/>
  <c r="I80" i="15"/>
  <c r="H80" i="15"/>
  <c r="G80" i="15"/>
  <c r="G84" i="15" s="1"/>
  <c r="F80" i="15"/>
  <c r="E80" i="15"/>
  <c r="D80" i="15"/>
  <c r="J76" i="15"/>
  <c r="I76" i="15"/>
  <c r="H76" i="15"/>
  <c r="G76" i="15"/>
  <c r="F76" i="15"/>
  <c r="E76" i="15"/>
  <c r="D76" i="15"/>
  <c r="J73" i="15"/>
  <c r="I73" i="15"/>
  <c r="H73" i="15"/>
  <c r="G73" i="15"/>
  <c r="F73" i="15"/>
  <c r="E73" i="15"/>
  <c r="D73" i="15"/>
  <c r="J70" i="15"/>
  <c r="I70" i="15"/>
  <c r="H70" i="15"/>
  <c r="G70" i="15"/>
  <c r="F70" i="15"/>
  <c r="E70" i="15"/>
  <c r="D70" i="15"/>
  <c r="J69" i="15"/>
  <c r="I69" i="15"/>
  <c r="H69" i="15"/>
  <c r="G69" i="15"/>
  <c r="F69" i="15"/>
  <c r="E69" i="15"/>
  <c r="D69" i="15"/>
  <c r="J63" i="15"/>
  <c r="J64" i="15" s="1"/>
  <c r="I63" i="15"/>
  <c r="I64" i="15" s="1"/>
  <c r="H63" i="15"/>
  <c r="G63" i="15"/>
  <c r="F63" i="15"/>
  <c r="F64" i="15" s="1"/>
  <c r="E63" i="15"/>
  <c r="E64" i="15" s="1"/>
  <c r="D63" i="15"/>
  <c r="J62" i="15"/>
  <c r="I62" i="15"/>
  <c r="F62" i="15"/>
  <c r="E62" i="15"/>
  <c r="J61" i="15"/>
  <c r="I61" i="15"/>
  <c r="H61" i="15"/>
  <c r="H62" i="15" s="1"/>
  <c r="G61" i="15"/>
  <c r="G62" i="15" s="1"/>
  <c r="F61" i="15"/>
  <c r="E61" i="15"/>
  <c r="D61" i="15"/>
  <c r="D62" i="15" s="1"/>
  <c r="J60" i="15"/>
  <c r="I60" i="15"/>
  <c r="H60" i="15"/>
  <c r="H64" i="15" s="1"/>
  <c r="G60" i="15"/>
  <c r="G64" i="15" s="1"/>
  <c r="F60" i="15"/>
  <c r="E60" i="15"/>
  <c r="D60" i="15"/>
  <c r="D64" i="15" s="1"/>
  <c r="J56" i="15"/>
  <c r="I56" i="15"/>
  <c r="H56" i="15"/>
  <c r="G56" i="15"/>
  <c r="F56" i="15"/>
  <c r="E56" i="15"/>
  <c r="D56" i="15"/>
  <c r="J53" i="15"/>
  <c r="I53" i="15"/>
  <c r="H53" i="15"/>
  <c r="G53" i="15"/>
  <c r="F53" i="15"/>
  <c r="E53" i="15"/>
  <c r="D53" i="15"/>
  <c r="J50" i="15"/>
  <c r="I50" i="15"/>
  <c r="H50" i="15"/>
  <c r="G50" i="15"/>
  <c r="F50" i="15"/>
  <c r="E50" i="15"/>
  <c r="D50" i="15"/>
  <c r="J49" i="15"/>
  <c r="I49" i="15"/>
  <c r="H49" i="15"/>
  <c r="G49" i="15"/>
  <c r="F49" i="15"/>
  <c r="E49" i="15"/>
  <c r="D49" i="15"/>
  <c r="J43" i="15"/>
  <c r="J44" i="15" s="1"/>
  <c r="I43" i="15"/>
  <c r="I44" i="15" s="1"/>
  <c r="H43" i="15"/>
  <c r="G43" i="15"/>
  <c r="F43" i="15"/>
  <c r="F44" i="15" s="1"/>
  <c r="E43" i="15"/>
  <c r="E44" i="15" s="1"/>
  <c r="D43" i="15"/>
  <c r="J42" i="15"/>
  <c r="I42" i="15"/>
  <c r="F42" i="15"/>
  <c r="E42" i="15"/>
  <c r="J41" i="15"/>
  <c r="I41" i="15"/>
  <c r="H41" i="15"/>
  <c r="H42" i="15" s="1"/>
  <c r="G41" i="15"/>
  <c r="G42" i="15" s="1"/>
  <c r="F41" i="15"/>
  <c r="E41" i="15"/>
  <c r="D41" i="15"/>
  <c r="D42" i="15" s="1"/>
  <c r="J40" i="15"/>
  <c r="I40" i="15"/>
  <c r="H40" i="15"/>
  <c r="H44" i="15" s="1"/>
  <c r="G40" i="15"/>
  <c r="G44" i="15" s="1"/>
  <c r="F40" i="15"/>
  <c r="E40" i="15"/>
  <c r="D40" i="15"/>
  <c r="D44" i="15" s="1"/>
  <c r="J36" i="15"/>
  <c r="I36" i="15"/>
  <c r="H36" i="15"/>
  <c r="G36" i="15"/>
  <c r="F36" i="15"/>
  <c r="E36" i="15"/>
  <c r="D36" i="15"/>
  <c r="J33" i="15"/>
  <c r="I33" i="15"/>
  <c r="H33" i="15"/>
  <c r="G33" i="15"/>
  <c r="F33" i="15"/>
  <c r="E33" i="15"/>
  <c r="D33" i="15"/>
  <c r="J30" i="15"/>
  <c r="I30" i="15"/>
  <c r="H30" i="15"/>
  <c r="G30" i="15"/>
  <c r="F30" i="15"/>
  <c r="E30" i="15"/>
  <c r="D30" i="15"/>
  <c r="J29" i="15"/>
  <c r="I29" i="15"/>
  <c r="H29" i="15"/>
  <c r="G29" i="15"/>
  <c r="F29" i="15"/>
  <c r="E29" i="15"/>
  <c r="D29" i="15"/>
  <c r="E21" i="15"/>
  <c r="F21" i="15"/>
  <c r="G21" i="15"/>
  <c r="H21" i="15"/>
  <c r="I21" i="15"/>
  <c r="J21" i="15"/>
  <c r="D21" i="15"/>
  <c r="J103" i="12"/>
  <c r="J104" i="12" s="1"/>
  <c r="I103" i="12"/>
  <c r="I104" i="12" s="1"/>
  <c r="H103" i="12"/>
  <c r="G103" i="12"/>
  <c r="F103" i="12"/>
  <c r="F104" i="12" s="1"/>
  <c r="E103" i="12"/>
  <c r="E104" i="12" s="1"/>
  <c r="D103" i="12"/>
  <c r="J102" i="12"/>
  <c r="I102" i="12"/>
  <c r="F102" i="12"/>
  <c r="E102" i="12"/>
  <c r="J101" i="12"/>
  <c r="I101" i="12"/>
  <c r="H101" i="12"/>
  <c r="H102" i="12" s="1"/>
  <c r="G101" i="12"/>
  <c r="G102" i="12" s="1"/>
  <c r="F101" i="12"/>
  <c r="E101" i="12"/>
  <c r="D101" i="12"/>
  <c r="D102" i="12" s="1"/>
  <c r="J100" i="12"/>
  <c r="I100" i="12"/>
  <c r="H100" i="12"/>
  <c r="H104" i="12" s="1"/>
  <c r="G100" i="12"/>
  <c r="G104" i="12" s="1"/>
  <c r="F100" i="12"/>
  <c r="E100" i="12"/>
  <c r="D100" i="12"/>
  <c r="D104" i="12" s="1"/>
  <c r="J96" i="12"/>
  <c r="I96" i="12"/>
  <c r="H96" i="12"/>
  <c r="G96" i="12"/>
  <c r="F96" i="12"/>
  <c r="E96" i="12"/>
  <c r="D96" i="12"/>
  <c r="J93" i="12"/>
  <c r="I93" i="12"/>
  <c r="H93" i="12"/>
  <c r="G93" i="12"/>
  <c r="F93" i="12"/>
  <c r="E93" i="12"/>
  <c r="D93" i="12"/>
  <c r="J90" i="12"/>
  <c r="I90" i="12"/>
  <c r="H90" i="12"/>
  <c r="G90" i="12"/>
  <c r="F90" i="12"/>
  <c r="E90" i="12"/>
  <c r="D90" i="12"/>
  <c r="J89" i="12"/>
  <c r="I89" i="12"/>
  <c r="H89" i="12"/>
  <c r="G89" i="12"/>
  <c r="F89" i="12"/>
  <c r="E89" i="12"/>
  <c r="D89" i="12"/>
  <c r="J83" i="12"/>
  <c r="J84" i="12" s="1"/>
  <c r="I83" i="12"/>
  <c r="I84" i="12" s="1"/>
  <c r="H83" i="12"/>
  <c r="G83" i="12"/>
  <c r="F83" i="12"/>
  <c r="F84" i="12" s="1"/>
  <c r="E83" i="12"/>
  <c r="E84" i="12" s="1"/>
  <c r="D83" i="12"/>
  <c r="J82" i="12"/>
  <c r="I82" i="12"/>
  <c r="F82" i="12"/>
  <c r="E82" i="12"/>
  <c r="J81" i="12"/>
  <c r="I81" i="12"/>
  <c r="H81" i="12"/>
  <c r="H82" i="12" s="1"/>
  <c r="G81" i="12"/>
  <c r="G82" i="12" s="1"/>
  <c r="F81" i="12"/>
  <c r="E81" i="12"/>
  <c r="D81" i="12"/>
  <c r="D82" i="12" s="1"/>
  <c r="J80" i="12"/>
  <c r="I80" i="12"/>
  <c r="H80" i="12"/>
  <c r="H84" i="12" s="1"/>
  <c r="G80" i="12"/>
  <c r="G84" i="12" s="1"/>
  <c r="F80" i="12"/>
  <c r="E80" i="12"/>
  <c r="D80" i="12"/>
  <c r="D84" i="12" s="1"/>
  <c r="J76" i="12"/>
  <c r="I76" i="12"/>
  <c r="H76" i="12"/>
  <c r="G76" i="12"/>
  <c r="F76" i="12"/>
  <c r="E76" i="12"/>
  <c r="D76" i="12"/>
  <c r="J73" i="12"/>
  <c r="I73" i="12"/>
  <c r="H73" i="12"/>
  <c r="G73" i="12"/>
  <c r="F73" i="12"/>
  <c r="E73" i="12"/>
  <c r="D73" i="12"/>
  <c r="J70" i="12"/>
  <c r="I70" i="12"/>
  <c r="H70" i="12"/>
  <c r="G70" i="12"/>
  <c r="F70" i="12"/>
  <c r="E70" i="12"/>
  <c r="D70" i="12"/>
  <c r="J69" i="12"/>
  <c r="I69" i="12"/>
  <c r="H69" i="12"/>
  <c r="G69" i="12"/>
  <c r="F69" i="12"/>
  <c r="E69" i="12"/>
  <c r="D69" i="12"/>
  <c r="J63" i="12"/>
  <c r="J64" i="12" s="1"/>
  <c r="I63" i="12"/>
  <c r="I64" i="12" s="1"/>
  <c r="H63" i="12"/>
  <c r="H64" i="12" s="1"/>
  <c r="G63" i="12"/>
  <c r="F63" i="12"/>
  <c r="F64" i="12" s="1"/>
  <c r="E63" i="12"/>
  <c r="E64" i="12" s="1"/>
  <c r="D63" i="12"/>
  <c r="D64" i="12" s="1"/>
  <c r="I62" i="12"/>
  <c r="E62" i="12"/>
  <c r="J61" i="12"/>
  <c r="J62" i="12" s="1"/>
  <c r="I61" i="12"/>
  <c r="H61" i="12"/>
  <c r="H62" i="12" s="1"/>
  <c r="G61" i="12"/>
  <c r="G62" i="12" s="1"/>
  <c r="F61" i="12"/>
  <c r="F62" i="12" s="1"/>
  <c r="E61" i="12"/>
  <c r="D61" i="12"/>
  <c r="D62" i="12" s="1"/>
  <c r="J60" i="12"/>
  <c r="I60" i="12"/>
  <c r="H60" i="12"/>
  <c r="G60" i="12"/>
  <c r="G64" i="12" s="1"/>
  <c r="F60" i="12"/>
  <c r="E60" i="12"/>
  <c r="D60" i="12"/>
  <c r="J56" i="12"/>
  <c r="I56" i="12"/>
  <c r="H56" i="12"/>
  <c r="G56" i="12"/>
  <c r="F56" i="12"/>
  <c r="E56" i="12"/>
  <c r="D56" i="12"/>
  <c r="J53" i="12"/>
  <c r="I53" i="12"/>
  <c r="H53" i="12"/>
  <c r="G53" i="12"/>
  <c r="F53" i="12"/>
  <c r="E53" i="12"/>
  <c r="D53" i="12"/>
  <c r="J50" i="12"/>
  <c r="I50" i="12"/>
  <c r="H50" i="12"/>
  <c r="G50" i="12"/>
  <c r="F50" i="12"/>
  <c r="E50" i="12"/>
  <c r="D50" i="12"/>
  <c r="J49" i="12"/>
  <c r="I49" i="12"/>
  <c r="H49" i="12"/>
  <c r="G49" i="12"/>
  <c r="F49" i="12"/>
  <c r="E49" i="12"/>
  <c r="D49" i="12"/>
  <c r="J43" i="12"/>
  <c r="J44" i="12" s="1"/>
  <c r="I43" i="12"/>
  <c r="I44" i="12" s="1"/>
  <c r="H43" i="12"/>
  <c r="H44" i="12" s="1"/>
  <c r="G43" i="12"/>
  <c r="F43" i="12"/>
  <c r="F44" i="12" s="1"/>
  <c r="E43" i="12"/>
  <c r="E44" i="12" s="1"/>
  <c r="D43" i="12"/>
  <c r="D44" i="12" s="1"/>
  <c r="I42" i="12"/>
  <c r="E42" i="12"/>
  <c r="J41" i="12"/>
  <c r="J42" i="12" s="1"/>
  <c r="I41" i="12"/>
  <c r="H41" i="12"/>
  <c r="H42" i="12" s="1"/>
  <c r="G41" i="12"/>
  <c r="G42" i="12" s="1"/>
  <c r="F41" i="12"/>
  <c r="F42" i="12" s="1"/>
  <c r="E41" i="12"/>
  <c r="D41" i="12"/>
  <c r="D42" i="12" s="1"/>
  <c r="J40" i="12"/>
  <c r="I40" i="12"/>
  <c r="H40" i="12"/>
  <c r="G40" i="12"/>
  <c r="G44" i="12" s="1"/>
  <c r="F40" i="12"/>
  <c r="E40" i="12"/>
  <c r="D40" i="12"/>
  <c r="J36" i="12"/>
  <c r="I36" i="12"/>
  <c r="H36" i="12"/>
  <c r="G36" i="12"/>
  <c r="F36" i="12"/>
  <c r="E36" i="12"/>
  <c r="D36" i="12"/>
  <c r="J33" i="12"/>
  <c r="I33" i="12"/>
  <c r="H33" i="12"/>
  <c r="G33" i="12"/>
  <c r="F33" i="12"/>
  <c r="E33" i="12"/>
  <c r="D33" i="12"/>
  <c r="J30" i="12"/>
  <c r="I30" i="12"/>
  <c r="H30" i="12"/>
  <c r="G30" i="12"/>
  <c r="F30" i="12"/>
  <c r="E30" i="12"/>
  <c r="D30" i="12"/>
  <c r="J29" i="12"/>
  <c r="I29" i="12"/>
  <c r="H29" i="12"/>
  <c r="G29" i="12"/>
  <c r="F29" i="12"/>
  <c r="E29" i="12"/>
  <c r="D29" i="12"/>
  <c r="J21" i="12"/>
  <c r="E21" i="12"/>
  <c r="F21" i="12"/>
  <c r="G21" i="12"/>
  <c r="H21" i="12"/>
  <c r="I21" i="12"/>
  <c r="D21" i="12"/>
  <c r="J103" i="14"/>
  <c r="J104" i="14" s="1"/>
  <c r="I103" i="14"/>
  <c r="I104" i="14" s="1"/>
  <c r="H103" i="14"/>
  <c r="G103" i="14"/>
  <c r="F103" i="14"/>
  <c r="F104" i="14" s="1"/>
  <c r="E103" i="14"/>
  <c r="E104" i="14" s="1"/>
  <c r="D103" i="14"/>
  <c r="J102" i="14"/>
  <c r="I102" i="14"/>
  <c r="F102" i="14"/>
  <c r="E102" i="14"/>
  <c r="J101" i="14"/>
  <c r="I101" i="14"/>
  <c r="H101" i="14"/>
  <c r="H102" i="14" s="1"/>
  <c r="G101" i="14"/>
  <c r="G102" i="14" s="1"/>
  <c r="F101" i="14"/>
  <c r="E101" i="14"/>
  <c r="D101" i="14"/>
  <c r="D102" i="14" s="1"/>
  <c r="J100" i="14"/>
  <c r="I100" i="14"/>
  <c r="H100" i="14"/>
  <c r="H104" i="14" s="1"/>
  <c r="G100" i="14"/>
  <c r="G104" i="14" s="1"/>
  <c r="F100" i="14"/>
  <c r="E100" i="14"/>
  <c r="D100" i="14"/>
  <c r="D104" i="14" s="1"/>
  <c r="J96" i="14"/>
  <c r="I96" i="14"/>
  <c r="H96" i="14"/>
  <c r="G96" i="14"/>
  <c r="F96" i="14"/>
  <c r="E96" i="14"/>
  <c r="D96" i="14"/>
  <c r="J93" i="14"/>
  <c r="I93" i="14"/>
  <c r="H93" i="14"/>
  <c r="G93" i="14"/>
  <c r="F93" i="14"/>
  <c r="E93" i="14"/>
  <c r="D93" i="14"/>
  <c r="J90" i="14"/>
  <c r="I90" i="14"/>
  <c r="H90" i="14"/>
  <c r="G90" i="14"/>
  <c r="F90" i="14"/>
  <c r="E90" i="14"/>
  <c r="D90" i="14"/>
  <c r="J89" i="14"/>
  <c r="I89" i="14"/>
  <c r="H89" i="14"/>
  <c r="G89" i="14"/>
  <c r="F89" i="14"/>
  <c r="E89" i="14"/>
  <c r="D89" i="14"/>
  <c r="J83" i="14"/>
  <c r="J84" i="14" s="1"/>
  <c r="I83" i="14"/>
  <c r="I84" i="14" s="1"/>
  <c r="H83" i="14"/>
  <c r="G83" i="14"/>
  <c r="F83" i="14"/>
  <c r="F84" i="14" s="1"/>
  <c r="E83" i="14"/>
  <c r="E84" i="14" s="1"/>
  <c r="D83" i="14"/>
  <c r="J82" i="14"/>
  <c r="I82" i="14"/>
  <c r="F82" i="14"/>
  <c r="E82" i="14"/>
  <c r="J81" i="14"/>
  <c r="I81" i="14"/>
  <c r="H81" i="14"/>
  <c r="H82" i="14" s="1"/>
  <c r="G81" i="14"/>
  <c r="G82" i="14" s="1"/>
  <c r="F81" i="14"/>
  <c r="E81" i="14"/>
  <c r="D81" i="14"/>
  <c r="D82" i="14" s="1"/>
  <c r="J80" i="14"/>
  <c r="I80" i="14"/>
  <c r="H80" i="14"/>
  <c r="H84" i="14" s="1"/>
  <c r="G80" i="14"/>
  <c r="G84" i="14" s="1"/>
  <c r="F80" i="14"/>
  <c r="E80" i="14"/>
  <c r="D80" i="14"/>
  <c r="D84" i="14" s="1"/>
  <c r="J76" i="14"/>
  <c r="I76" i="14"/>
  <c r="H76" i="14"/>
  <c r="G76" i="14"/>
  <c r="F76" i="14"/>
  <c r="E76" i="14"/>
  <c r="D76" i="14"/>
  <c r="J73" i="14"/>
  <c r="I73" i="14"/>
  <c r="H73" i="14"/>
  <c r="G73" i="14"/>
  <c r="F73" i="14"/>
  <c r="E73" i="14"/>
  <c r="D73" i="14"/>
  <c r="J70" i="14"/>
  <c r="I70" i="14"/>
  <c r="H70" i="14"/>
  <c r="G70" i="14"/>
  <c r="F70" i="14"/>
  <c r="E70" i="14"/>
  <c r="D70" i="14"/>
  <c r="J69" i="14"/>
  <c r="I69" i="14"/>
  <c r="H69" i="14"/>
  <c r="G69" i="14"/>
  <c r="F69" i="14"/>
  <c r="E69" i="14"/>
  <c r="D69" i="14"/>
  <c r="J63" i="14"/>
  <c r="J64" i="14" s="1"/>
  <c r="I63" i="14"/>
  <c r="I64" i="14" s="1"/>
  <c r="H63" i="14"/>
  <c r="H64" i="14" s="1"/>
  <c r="G63" i="14"/>
  <c r="G64" i="14" s="1"/>
  <c r="F63" i="14"/>
  <c r="F64" i="14" s="1"/>
  <c r="E63" i="14"/>
  <c r="E64" i="14" s="1"/>
  <c r="D63" i="14"/>
  <c r="D64" i="14" s="1"/>
  <c r="J61" i="14"/>
  <c r="J62" i="14" s="1"/>
  <c r="I61" i="14"/>
  <c r="I62" i="14" s="1"/>
  <c r="H61" i="14"/>
  <c r="H62" i="14" s="1"/>
  <c r="G61" i="14"/>
  <c r="G62" i="14" s="1"/>
  <c r="F61" i="14"/>
  <c r="F62" i="14" s="1"/>
  <c r="E61" i="14"/>
  <c r="E62" i="14" s="1"/>
  <c r="D61" i="14"/>
  <c r="D62" i="14" s="1"/>
  <c r="J60" i="14"/>
  <c r="I60" i="14"/>
  <c r="H60" i="14"/>
  <c r="G60" i="14"/>
  <c r="F60" i="14"/>
  <c r="E60" i="14"/>
  <c r="D60" i="14"/>
  <c r="J56" i="14"/>
  <c r="I56" i="14"/>
  <c r="H56" i="14"/>
  <c r="G56" i="14"/>
  <c r="F56" i="14"/>
  <c r="E56" i="14"/>
  <c r="D56" i="14"/>
  <c r="J53" i="14"/>
  <c r="I53" i="14"/>
  <c r="H53" i="14"/>
  <c r="G53" i="14"/>
  <c r="F53" i="14"/>
  <c r="E53" i="14"/>
  <c r="D53" i="14"/>
  <c r="J50" i="14"/>
  <c r="I50" i="14"/>
  <c r="H50" i="14"/>
  <c r="G50" i="14"/>
  <c r="F50" i="14"/>
  <c r="E50" i="14"/>
  <c r="D50" i="14"/>
  <c r="J49" i="14"/>
  <c r="I49" i="14"/>
  <c r="H49" i="14"/>
  <c r="G49" i="14"/>
  <c r="F49" i="14"/>
  <c r="E49" i="14"/>
  <c r="D49" i="14"/>
  <c r="J43" i="14"/>
  <c r="J44" i="14" s="1"/>
  <c r="I43" i="14"/>
  <c r="I44" i="14" s="1"/>
  <c r="H43" i="14"/>
  <c r="G43" i="14"/>
  <c r="F43" i="14"/>
  <c r="F44" i="14" s="1"/>
  <c r="E43" i="14"/>
  <c r="E44" i="14" s="1"/>
  <c r="D43" i="14"/>
  <c r="I42" i="14"/>
  <c r="E42" i="14"/>
  <c r="J41" i="14"/>
  <c r="I41" i="14"/>
  <c r="H41" i="14"/>
  <c r="H42" i="14" s="1"/>
  <c r="G41" i="14"/>
  <c r="G42" i="14" s="1"/>
  <c r="F41" i="14"/>
  <c r="E41" i="14"/>
  <c r="D41" i="14"/>
  <c r="D42" i="14" s="1"/>
  <c r="J40" i="14"/>
  <c r="J42" i="14" s="1"/>
  <c r="I40" i="14"/>
  <c r="H40" i="14"/>
  <c r="H44" i="14" s="1"/>
  <c r="G40" i="14"/>
  <c r="G44" i="14" s="1"/>
  <c r="F40" i="14"/>
  <c r="F42" i="14" s="1"/>
  <c r="E40" i="14"/>
  <c r="D40" i="14"/>
  <c r="D44" i="14" s="1"/>
  <c r="J36" i="14"/>
  <c r="I36" i="14"/>
  <c r="H36" i="14"/>
  <c r="G36" i="14"/>
  <c r="F36" i="14"/>
  <c r="E36" i="14"/>
  <c r="D36" i="14"/>
  <c r="J33" i="14"/>
  <c r="I33" i="14"/>
  <c r="H33" i="14"/>
  <c r="G33" i="14"/>
  <c r="F33" i="14"/>
  <c r="E33" i="14"/>
  <c r="D33" i="14"/>
  <c r="J30" i="14"/>
  <c r="I30" i="14"/>
  <c r="H30" i="14"/>
  <c r="G30" i="14"/>
  <c r="F30" i="14"/>
  <c r="E30" i="14"/>
  <c r="D30" i="14"/>
  <c r="J29" i="14"/>
  <c r="I29" i="14"/>
  <c r="H29" i="14"/>
  <c r="G29" i="14"/>
  <c r="F29" i="14"/>
  <c r="E29" i="14"/>
  <c r="D29" i="14"/>
  <c r="E21" i="14"/>
  <c r="F21" i="14"/>
  <c r="G21" i="14"/>
  <c r="H21" i="14"/>
  <c r="I21" i="14"/>
  <c r="J21" i="14"/>
  <c r="D21" i="14"/>
  <c r="J103" i="13"/>
  <c r="J104" i="13" s="1"/>
  <c r="I103" i="13"/>
  <c r="I104" i="13" s="1"/>
  <c r="H103" i="13"/>
  <c r="H104" i="13" s="1"/>
  <c r="G103" i="13"/>
  <c r="F103" i="13"/>
  <c r="F104" i="13" s="1"/>
  <c r="E103" i="13"/>
  <c r="E104" i="13" s="1"/>
  <c r="D103" i="13"/>
  <c r="D104" i="13" s="1"/>
  <c r="I102" i="13"/>
  <c r="E102" i="13"/>
  <c r="J101" i="13"/>
  <c r="J102" i="13" s="1"/>
  <c r="I101" i="13"/>
  <c r="H101" i="13"/>
  <c r="H102" i="13" s="1"/>
  <c r="G101" i="13"/>
  <c r="G102" i="13" s="1"/>
  <c r="F101" i="13"/>
  <c r="F102" i="13" s="1"/>
  <c r="E101" i="13"/>
  <c r="D101" i="13"/>
  <c r="D102" i="13" s="1"/>
  <c r="J100" i="13"/>
  <c r="I100" i="13"/>
  <c r="H100" i="13"/>
  <c r="G100" i="13"/>
  <c r="G104" i="13" s="1"/>
  <c r="F100" i="13"/>
  <c r="E100" i="13"/>
  <c r="D100" i="13"/>
  <c r="J96" i="13"/>
  <c r="I96" i="13"/>
  <c r="H96" i="13"/>
  <c r="G96" i="13"/>
  <c r="F96" i="13"/>
  <c r="E96" i="13"/>
  <c r="D96" i="13"/>
  <c r="J93" i="13"/>
  <c r="I93" i="13"/>
  <c r="H93" i="13"/>
  <c r="G93" i="13"/>
  <c r="F93" i="13"/>
  <c r="E93" i="13"/>
  <c r="D93" i="13"/>
  <c r="J90" i="13"/>
  <c r="I90" i="13"/>
  <c r="H90" i="13"/>
  <c r="G90" i="13"/>
  <c r="F90" i="13"/>
  <c r="E90" i="13"/>
  <c r="D90" i="13"/>
  <c r="J89" i="13"/>
  <c r="I89" i="13"/>
  <c r="H89" i="13"/>
  <c r="G89" i="13"/>
  <c r="F89" i="13"/>
  <c r="E89" i="13"/>
  <c r="D89" i="13"/>
  <c r="J83" i="13"/>
  <c r="J84" i="13" s="1"/>
  <c r="I83" i="13"/>
  <c r="I84" i="13" s="1"/>
  <c r="H83" i="13"/>
  <c r="H84" i="13" s="1"/>
  <c r="G83" i="13"/>
  <c r="G84" i="13" s="1"/>
  <c r="F83" i="13"/>
  <c r="F84" i="13" s="1"/>
  <c r="E83" i="13"/>
  <c r="E84" i="13" s="1"/>
  <c r="D83" i="13"/>
  <c r="D84" i="13" s="1"/>
  <c r="J81" i="13"/>
  <c r="J82" i="13" s="1"/>
  <c r="I81" i="13"/>
  <c r="H81" i="13"/>
  <c r="H82" i="13" s="1"/>
  <c r="G81" i="13"/>
  <c r="G82" i="13" s="1"/>
  <c r="F81" i="13"/>
  <c r="F82" i="13" s="1"/>
  <c r="E81" i="13"/>
  <c r="D81" i="13"/>
  <c r="D82" i="13" s="1"/>
  <c r="J80" i="13"/>
  <c r="I80" i="13"/>
  <c r="I82" i="13" s="1"/>
  <c r="H80" i="13"/>
  <c r="G80" i="13"/>
  <c r="F80" i="13"/>
  <c r="E80" i="13"/>
  <c r="E82" i="13" s="1"/>
  <c r="D80" i="13"/>
  <c r="J76" i="13"/>
  <c r="I76" i="13"/>
  <c r="H76" i="13"/>
  <c r="G76" i="13"/>
  <c r="F76" i="13"/>
  <c r="E76" i="13"/>
  <c r="D76" i="13"/>
  <c r="J73" i="13"/>
  <c r="I73" i="13"/>
  <c r="H73" i="13"/>
  <c r="G73" i="13"/>
  <c r="F73" i="13"/>
  <c r="E73" i="13"/>
  <c r="D73" i="13"/>
  <c r="J70" i="13"/>
  <c r="I70" i="13"/>
  <c r="H70" i="13"/>
  <c r="G70" i="13"/>
  <c r="F70" i="13"/>
  <c r="E70" i="13"/>
  <c r="D70" i="13"/>
  <c r="J69" i="13"/>
  <c r="I69" i="13"/>
  <c r="H69" i="13"/>
  <c r="G69" i="13"/>
  <c r="F69" i="13"/>
  <c r="E69" i="13"/>
  <c r="D69" i="13"/>
  <c r="J63" i="13"/>
  <c r="J64" i="13" s="1"/>
  <c r="I63" i="13"/>
  <c r="I64" i="13" s="1"/>
  <c r="H63" i="13"/>
  <c r="H64" i="13" s="1"/>
  <c r="G63" i="13"/>
  <c r="G64" i="13" s="1"/>
  <c r="F63" i="13"/>
  <c r="F64" i="13" s="1"/>
  <c r="E63" i="13"/>
  <c r="E64" i="13" s="1"/>
  <c r="D63" i="13"/>
  <c r="D64" i="13" s="1"/>
  <c r="J61" i="13"/>
  <c r="J62" i="13" s="1"/>
  <c r="I61" i="13"/>
  <c r="H61" i="13"/>
  <c r="H62" i="13" s="1"/>
  <c r="G61" i="13"/>
  <c r="G62" i="13" s="1"/>
  <c r="F61" i="13"/>
  <c r="F62" i="13" s="1"/>
  <c r="E61" i="13"/>
  <c r="E62" i="13" s="1"/>
  <c r="D61" i="13"/>
  <c r="D62" i="13" s="1"/>
  <c r="J60" i="13"/>
  <c r="I60" i="13"/>
  <c r="I62" i="13" s="1"/>
  <c r="H60" i="13"/>
  <c r="G60" i="13"/>
  <c r="F60" i="13"/>
  <c r="E60" i="13"/>
  <c r="D60" i="13"/>
  <c r="J56" i="13"/>
  <c r="I56" i="13"/>
  <c r="H56" i="13"/>
  <c r="G56" i="13"/>
  <c r="F56" i="13"/>
  <c r="E56" i="13"/>
  <c r="D56" i="13"/>
  <c r="J53" i="13"/>
  <c r="I53" i="13"/>
  <c r="H53" i="13"/>
  <c r="G53" i="13"/>
  <c r="F53" i="13"/>
  <c r="E53" i="13"/>
  <c r="D53" i="13"/>
  <c r="J50" i="13"/>
  <c r="I50" i="13"/>
  <c r="H50" i="13"/>
  <c r="G50" i="13"/>
  <c r="F50" i="13"/>
  <c r="E50" i="13"/>
  <c r="D50" i="13"/>
  <c r="J49" i="13"/>
  <c r="I49" i="13"/>
  <c r="H49" i="13"/>
  <c r="G49" i="13"/>
  <c r="F49" i="13"/>
  <c r="E49" i="13"/>
  <c r="D49" i="13"/>
  <c r="J43" i="13"/>
  <c r="J44" i="13" s="1"/>
  <c r="I43" i="13"/>
  <c r="I44" i="13" s="1"/>
  <c r="H43" i="13"/>
  <c r="H44" i="13" s="1"/>
  <c r="G43" i="13"/>
  <c r="F43" i="13"/>
  <c r="F44" i="13" s="1"/>
  <c r="E43" i="13"/>
  <c r="E44" i="13" s="1"/>
  <c r="D43" i="13"/>
  <c r="D44" i="13" s="1"/>
  <c r="I42" i="13"/>
  <c r="E42" i="13"/>
  <c r="J41" i="13"/>
  <c r="J42" i="13" s="1"/>
  <c r="I41" i="13"/>
  <c r="H41" i="13"/>
  <c r="H42" i="13" s="1"/>
  <c r="G41" i="13"/>
  <c r="G42" i="13" s="1"/>
  <c r="F41" i="13"/>
  <c r="F42" i="13" s="1"/>
  <c r="E41" i="13"/>
  <c r="D41" i="13"/>
  <c r="D42" i="13" s="1"/>
  <c r="J40" i="13"/>
  <c r="I40" i="13"/>
  <c r="H40" i="13"/>
  <c r="G40" i="13"/>
  <c r="G44" i="13" s="1"/>
  <c r="F40" i="13"/>
  <c r="E40" i="13"/>
  <c r="D40" i="13"/>
  <c r="J36" i="13"/>
  <c r="I36" i="13"/>
  <c r="H36" i="13"/>
  <c r="G36" i="13"/>
  <c r="F36" i="13"/>
  <c r="E36" i="13"/>
  <c r="D36" i="13"/>
  <c r="J33" i="13"/>
  <c r="I33" i="13"/>
  <c r="H33" i="13"/>
  <c r="G33" i="13"/>
  <c r="F33" i="13"/>
  <c r="E33" i="13"/>
  <c r="D33" i="13"/>
  <c r="J30" i="13"/>
  <c r="I30" i="13"/>
  <c r="H30" i="13"/>
  <c r="G30" i="13"/>
  <c r="F30" i="13"/>
  <c r="E30" i="13"/>
  <c r="D30" i="13"/>
  <c r="J29" i="13"/>
  <c r="I29" i="13"/>
  <c r="H29" i="13"/>
  <c r="G29" i="13"/>
  <c r="F29" i="13"/>
  <c r="E29" i="13"/>
  <c r="D29" i="13"/>
  <c r="E21" i="13"/>
  <c r="F21" i="13"/>
  <c r="G21" i="13"/>
  <c r="H21" i="13"/>
  <c r="H22" i="13" s="1"/>
  <c r="I21" i="13"/>
  <c r="J21" i="13"/>
  <c r="D21" i="13"/>
  <c r="D22" i="13" s="1"/>
  <c r="D10" i="13"/>
  <c r="E10" i="13"/>
  <c r="F10" i="13"/>
  <c r="G10" i="13"/>
  <c r="H10" i="13"/>
  <c r="I10" i="13"/>
  <c r="J10" i="13"/>
  <c r="D13" i="13"/>
  <c r="E13" i="13"/>
  <c r="F13" i="13"/>
  <c r="G13" i="13"/>
  <c r="H13" i="13"/>
  <c r="I13" i="13"/>
  <c r="J13" i="13"/>
  <c r="D16" i="13"/>
  <c r="E16" i="13"/>
  <c r="F16" i="13"/>
  <c r="G16" i="13"/>
  <c r="H16" i="13"/>
  <c r="I16" i="13"/>
  <c r="J16" i="13"/>
  <c r="D20" i="13"/>
  <c r="D9" i="13" s="1"/>
  <c r="E20" i="13"/>
  <c r="E9" i="13" s="1"/>
  <c r="F20" i="13"/>
  <c r="F9" i="13" s="1"/>
  <c r="G20" i="13"/>
  <c r="G9" i="13" s="1"/>
  <c r="H20" i="13"/>
  <c r="H9" i="13" s="1"/>
  <c r="I20" i="13"/>
  <c r="I9" i="13" s="1"/>
  <c r="J20" i="13"/>
  <c r="J9" i="13" s="1"/>
  <c r="F22" i="13"/>
  <c r="G22" i="13"/>
  <c r="J22" i="13"/>
  <c r="E22" i="13"/>
  <c r="I22" i="13"/>
  <c r="D23" i="13"/>
  <c r="D24" i="13" s="1"/>
  <c r="E23" i="13"/>
  <c r="E24" i="13" s="1"/>
  <c r="F23" i="13"/>
  <c r="F24" i="13" s="1"/>
  <c r="G23" i="13"/>
  <c r="H23" i="13"/>
  <c r="H24" i="13" s="1"/>
  <c r="I23" i="13"/>
  <c r="I24" i="13" s="1"/>
  <c r="J23" i="13"/>
  <c r="J24" i="13" s="1"/>
  <c r="G24" i="13"/>
  <c r="J103" i="1"/>
  <c r="J104" i="1" s="1"/>
  <c r="I103" i="1"/>
  <c r="I104" i="1" s="1"/>
  <c r="H103" i="1"/>
  <c r="H104" i="1" s="1"/>
  <c r="G103" i="1"/>
  <c r="F103" i="1"/>
  <c r="F104" i="1" s="1"/>
  <c r="E103" i="1"/>
  <c r="E104" i="1" s="1"/>
  <c r="D103" i="1"/>
  <c r="D104" i="1" s="1"/>
  <c r="I102" i="1"/>
  <c r="E102" i="1"/>
  <c r="J101" i="1"/>
  <c r="J102" i="1" s="1"/>
  <c r="I101" i="1"/>
  <c r="H101" i="1"/>
  <c r="H102" i="1" s="1"/>
  <c r="G101" i="1"/>
  <c r="G102" i="1" s="1"/>
  <c r="F101" i="1"/>
  <c r="F102" i="1" s="1"/>
  <c r="E101" i="1"/>
  <c r="D101" i="1"/>
  <c r="D102" i="1" s="1"/>
  <c r="J100" i="1"/>
  <c r="I100" i="1"/>
  <c r="H100" i="1"/>
  <c r="G100" i="1"/>
  <c r="G104" i="1" s="1"/>
  <c r="F100" i="1"/>
  <c r="E100" i="1"/>
  <c r="D100" i="1"/>
  <c r="J96" i="1"/>
  <c r="I96" i="1"/>
  <c r="H96" i="1"/>
  <c r="G96" i="1"/>
  <c r="F96" i="1"/>
  <c r="E96" i="1"/>
  <c r="D96" i="1"/>
  <c r="J93" i="1"/>
  <c r="I93" i="1"/>
  <c r="H93" i="1"/>
  <c r="G93" i="1"/>
  <c r="F93" i="1"/>
  <c r="E93" i="1"/>
  <c r="D93" i="1"/>
  <c r="J90" i="1"/>
  <c r="I90" i="1"/>
  <c r="H90" i="1"/>
  <c r="G90" i="1"/>
  <c r="F90" i="1"/>
  <c r="E90" i="1"/>
  <c r="D90" i="1"/>
  <c r="J89" i="1"/>
  <c r="I89" i="1"/>
  <c r="H89" i="1"/>
  <c r="G89" i="1"/>
  <c r="F89" i="1"/>
  <c r="E89" i="1"/>
  <c r="D89" i="1"/>
  <c r="J83" i="1"/>
  <c r="J84" i="1" s="1"/>
  <c r="I83" i="1"/>
  <c r="I84" i="1" s="1"/>
  <c r="H83" i="1"/>
  <c r="G83" i="1"/>
  <c r="F83" i="1"/>
  <c r="F84" i="1" s="1"/>
  <c r="E83" i="1"/>
  <c r="E84" i="1" s="1"/>
  <c r="D83" i="1"/>
  <c r="J82" i="1"/>
  <c r="I82" i="1"/>
  <c r="F82" i="1"/>
  <c r="E82" i="1"/>
  <c r="J81" i="1"/>
  <c r="I81" i="1"/>
  <c r="H81" i="1"/>
  <c r="H82" i="1" s="1"/>
  <c r="G81" i="1"/>
  <c r="G82" i="1" s="1"/>
  <c r="F81" i="1"/>
  <c r="E81" i="1"/>
  <c r="D81" i="1"/>
  <c r="D82" i="1" s="1"/>
  <c r="J80" i="1"/>
  <c r="I80" i="1"/>
  <c r="H80" i="1"/>
  <c r="H84" i="1" s="1"/>
  <c r="G80" i="1"/>
  <c r="G84" i="1" s="1"/>
  <c r="F80" i="1"/>
  <c r="E80" i="1"/>
  <c r="D80" i="1"/>
  <c r="D84" i="1" s="1"/>
  <c r="J76" i="1"/>
  <c r="I76" i="1"/>
  <c r="H76" i="1"/>
  <c r="G76" i="1"/>
  <c r="F76" i="1"/>
  <c r="E76" i="1"/>
  <c r="D76" i="1"/>
  <c r="J73" i="1"/>
  <c r="I73" i="1"/>
  <c r="H73" i="1"/>
  <c r="G73" i="1"/>
  <c r="F73" i="1"/>
  <c r="E73" i="1"/>
  <c r="D73" i="1"/>
  <c r="J70" i="1"/>
  <c r="I70" i="1"/>
  <c r="H70" i="1"/>
  <c r="G70" i="1"/>
  <c r="F70" i="1"/>
  <c r="E70" i="1"/>
  <c r="D70" i="1"/>
  <c r="J69" i="1"/>
  <c r="I69" i="1"/>
  <c r="H69" i="1"/>
  <c r="G69" i="1"/>
  <c r="F69" i="1"/>
  <c r="E69" i="1"/>
  <c r="D69" i="1"/>
  <c r="J63" i="1"/>
  <c r="J64" i="1" s="1"/>
  <c r="I63" i="1"/>
  <c r="I64" i="1" s="1"/>
  <c r="H63" i="1"/>
  <c r="G63" i="1"/>
  <c r="F63" i="1"/>
  <c r="F64" i="1" s="1"/>
  <c r="E63" i="1"/>
  <c r="E64" i="1" s="1"/>
  <c r="D63" i="1"/>
  <c r="J62" i="1"/>
  <c r="I62" i="1"/>
  <c r="F62" i="1"/>
  <c r="E62" i="1"/>
  <c r="J61" i="1"/>
  <c r="I61" i="1"/>
  <c r="H61" i="1"/>
  <c r="H62" i="1" s="1"/>
  <c r="G61" i="1"/>
  <c r="G62" i="1" s="1"/>
  <c r="F61" i="1"/>
  <c r="E61" i="1"/>
  <c r="D61" i="1"/>
  <c r="D62" i="1" s="1"/>
  <c r="J60" i="1"/>
  <c r="I60" i="1"/>
  <c r="H60" i="1"/>
  <c r="H64" i="1" s="1"/>
  <c r="G60" i="1"/>
  <c r="G64" i="1" s="1"/>
  <c r="F60" i="1"/>
  <c r="E60" i="1"/>
  <c r="D60" i="1"/>
  <c r="D64" i="1" s="1"/>
  <c r="J56" i="1"/>
  <c r="I56" i="1"/>
  <c r="H56" i="1"/>
  <c r="G56" i="1"/>
  <c r="F56" i="1"/>
  <c r="E56" i="1"/>
  <c r="D56" i="1"/>
  <c r="J53" i="1"/>
  <c r="I53" i="1"/>
  <c r="H53" i="1"/>
  <c r="G53" i="1"/>
  <c r="F53" i="1"/>
  <c r="E53" i="1"/>
  <c r="D53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3" i="1"/>
  <c r="J44" i="1" s="1"/>
  <c r="I43" i="1"/>
  <c r="I44" i="1" s="1"/>
  <c r="H43" i="1"/>
  <c r="H44" i="1" s="1"/>
  <c r="G43" i="1"/>
  <c r="G44" i="1" s="1"/>
  <c r="F43" i="1"/>
  <c r="F44" i="1" s="1"/>
  <c r="E43" i="1"/>
  <c r="E44" i="1" s="1"/>
  <c r="D43" i="1"/>
  <c r="D44" i="1" s="1"/>
  <c r="J41" i="1"/>
  <c r="J42" i="1" s="1"/>
  <c r="I41" i="1"/>
  <c r="H41" i="1"/>
  <c r="H42" i="1" s="1"/>
  <c r="G41" i="1"/>
  <c r="G42" i="1" s="1"/>
  <c r="F41" i="1"/>
  <c r="F42" i="1" s="1"/>
  <c r="E41" i="1"/>
  <c r="D41" i="1"/>
  <c r="D42" i="1" s="1"/>
  <c r="J40" i="1"/>
  <c r="I40" i="1"/>
  <c r="I42" i="1" s="1"/>
  <c r="H40" i="1"/>
  <c r="G40" i="1"/>
  <c r="F40" i="1"/>
  <c r="E40" i="1"/>
  <c r="E42" i="1" s="1"/>
  <c r="D40" i="1"/>
  <c r="J36" i="1"/>
  <c r="I36" i="1"/>
  <c r="H36" i="1"/>
  <c r="G36" i="1"/>
  <c r="F36" i="1"/>
  <c r="E36" i="1"/>
  <c r="D36" i="1"/>
  <c r="J33" i="1"/>
  <c r="I33" i="1"/>
  <c r="H33" i="1"/>
  <c r="G33" i="1"/>
  <c r="F33" i="1"/>
  <c r="E33" i="1"/>
  <c r="D33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E21" i="1"/>
  <c r="F21" i="1"/>
  <c r="G21" i="1"/>
  <c r="H21" i="1"/>
  <c r="I21" i="1"/>
  <c r="J21" i="1"/>
  <c r="D21" i="1"/>
  <c r="C116" i="15" l="1"/>
  <c r="D116" i="15" s="1"/>
  <c r="K101" i="15"/>
  <c r="K99" i="15"/>
  <c r="K98" i="15"/>
  <c r="K97" i="15"/>
  <c r="K90" i="15"/>
  <c r="K88" i="15"/>
  <c r="K87" i="15"/>
  <c r="K86" i="15"/>
  <c r="K79" i="15"/>
  <c r="K78" i="15"/>
  <c r="K77" i="15"/>
  <c r="K70" i="15"/>
  <c r="K68" i="15"/>
  <c r="K67" i="15"/>
  <c r="K66" i="15"/>
  <c r="K61" i="15"/>
  <c r="K60" i="15"/>
  <c r="K59" i="15"/>
  <c r="K58" i="15"/>
  <c r="K57" i="15"/>
  <c r="K50" i="15"/>
  <c r="K48" i="15"/>
  <c r="K47" i="15"/>
  <c r="K46" i="15"/>
  <c r="K40" i="15"/>
  <c r="K39" i="15"/>
  <c r="K38" i="15"/>
  <c r="K37" i="15"/>
  <c r="K30" i="15"/>
  <c r="G7" i="7" s="1"/>
  <c r="K28" i="15"/>
  <c r="G6" i="7" s="1"/>
  <c r="K27" i="15"/>
  <c r="G5" i="7" s="1"/>
  <c r="K26" i="15"/>
  <c r="J23" i="15"/>
  <c r="J24" i="15" s="1"/>
  <c r="I23" i="15"/>
  <c r="I24" i="15" s="1"/>
  <c r="H23" i="15"/>
  <c r="H24" i="15" s="1"/>
  <c r="G23" i="15"/>
  <c r="G24" i="15" s="1"/>
  <c r="F23" i="15"/>
  <c r="F24" i="15" s="1"/>
  <c r="E23" i="15"/>
  <c r="E24" i="15" s="1"/>
  <c r="D23" i="15"/>
  <c r="D24" i="15" s="1"/>
  <c r="J22" i="15"/>
  <c r="I22" i="15"/>
  <c r="H22" i="15"/>
  <c r="G22" i="15"/>
  <c r="K21" i="15"/>
  <c r="E22" i="15"/>
  <c r="D22" i="15"/>
  <c r="J20" i="15"/>
  <c r="J9" i="15" s="1"/>
  <c r="I20" i="15"/>
  <c r="H20" i="15"/>
  <c r="G20" i="15"/>
  <c r="F20" i="15"/>
  <c r="F9" i="15" s="1"/>
  <c r="E20" i="15"/>
  <c r="D20" i="15"/>
  <c r="K19" i="15"/>
  <c r="K18" i="15"/>
  <c r="K17" i="15"/>
  <c r="J16" i="15"/>
  <c r="I16" i="15"/>
  <c r="H16" i="15"/>
  <c r="G16" i="15"/>
  <c r="F16" i="15"/>
  <c r="E16" i="15"/>
  <c r="D16" i="15"/>
  <c r="J13" i="15"/>
  <c r="I13" i="15"/>
  <c r="H13" i="15"/>
  <c r="G13" i="15"/>
  <c r="F13" i="15"/>
  <c r="E13" i="15"/>
  <c r="D13" i="15"/>
  <c r="J10" i="15"/>
  <c r="I10" i="15"/>
  <c r="H10" i="15"/>
  <c r="G10" i="15"/>
  <c r="K10" i="15" s="1"/>
  <c r="F10" i="15"/>
  <c r="E10" i="15"/>
  <c r="D10" i="15"/>
  <c r="I9" i="15"/>
  <c r="H9" i="15"/>
  <c r="G9" i="15"/>
  <c r="E9" i="15"/>
  <c r="D9" i="15"/>
  <c r="K8" i="15"/>
  <c r="K7" i="15"/>
  <c r="K6" i="15"/>
  <c r="C116" i="14"/>
  <c r="D116" i="14" s="1"/>
  <c r="K100" i="14"/>
  <c r="K99" i="14"/>
  <c r="K98" i="14"/>
  <c r="K97" i="14"/>
  <c r="K90" i="14"/>
  <c r="K88" i="14"/>
  <c r="K87" i="14"/>
  <c r="K86" i="14"/>
  <c r="K79" i="14"/>
  <c r="K78" i="14"/>
  <c r="K77" i="14"/>
  <c r="K70" i="14"/>
  <c r="K68" i="14"/>
  <c r="K67" i="14"/>
  <c r="K66" i="14"/>
  <c r="K61" i="14"/>
  <c r="K60" i="14"/>
  <c r="K59" i="14"/>
  <c r="K58" i="14"/>
  <c r="K57" i="14"/>
  <c r="K50" i="14"/>
  <c r="K48" i="14"/>
  <c r="K49" i="14" s="1"/>
  <c r="K47" i="14"/>
  <c r="K46" i="14"/>
  <c r="K40" i="14"/>
  <c r="K39" i="14"/>
  <c r="K38" i="14"/>
  <c r="K37" i="14"/>
  <c r="K30" i="14"/>
  <c r="E7" i="7" s="1"/>
  <c r="K28" i="14"/>
  <c r="K29" i="14" s="1"/>
  <c r="K27" i="14"/>
  <c r="E5" i="7" s="1"/>
  <c r="K26" i="14"/>
  <c r="J23" i="14"/>
  <c r="J24" i="14" s="1"/>
  <c r="I23" i="14"/>
  <c r="I24" i="14" s="1"/>
  <c r="H23" i="14"/>
  <c r="H24" i="14" s="1"/>
  <c r="G23" i="14"/>
  <c r="G24" i="14" s="1"/>
  <c r="F23" i="14"/>
  <c r="F24" i="14" s="1"/>
  <c r="E23" i="14"/>
  <c r="E24" i="14" s="1"/>
  <c r="D23" i="14"/>
  <c r="D24" i="14" s="1"/>
  <c r="J22" i="14"/>
  <c r="I22" i="14"/>
  <c r="H22" i="14"/>
  <c r="G22" i="14"/>
  <c r="F22" i="14"/>
  <c r="E22" i="14"/>
  <c r="D22" i="14"/>
  <c r="J20" i="14"/>
  <c r="J9" i="14" s="1"/>
  <c r="I20" i="14"/>
  <c r="H20" i="14"/>
  <c r="G20" i="14"/>
  <c r="F20" i="14"/>
  <c r="F9" i="14" s="1"/>
  <c r="E20" i="14"/>
  <c r="D20" i="14"/>
  <c r="K20" i="14" s="1"/>
  <c r="K19" i="14"/>
  <c r="K18" i="14"/>
  <c r="K17" i="14"/>
  <c r="J16" i="14"/>
  <c r="I16" i="14"/>
  <c r="H16" i="14"/>
  <c r="G16" i="14"/>
  <c r="F16" i="14"/>
  <c r="E16" i="14"/>
  <c r="D16" i="14"/>
  <c r="J13" i="14"/>
  <c r="I13" i="14"/>
  <c r="H13" i="14"/>
  <c r="G13" i="14"/>
  <c r="F13" i="14"/>
  <c r="E13" i="14"/>
  <c r="D13" i="14"/>
  <c r="J10" i="14"/>
  <c r="I10" i="14"/>
  <c r="H10" i="14"/>
  <c r="G10" i="14"/>
  <c r="K10" i="14" s="1"/>
  <c r="F10" i="14"/>
  <c r="E10" i="14"/>
  <c r="D10" i="14"/>
  <c r="I9" i="14"/>
  <c r="H9" i="14"/>
  <c r="G9" i="14"/>
  <c r="E9" i="14"/>
  <c r="D9" i="14"/>
  <c r="K8" i="14"/>
  <c r="K7" i="14"/>
  <c r="K6" i="14"/>
  <c r="C116" i="13"/>
  <c r="D116" i="13" s="1"/>
  <c r="K99" i="13"/>
  <c r="K98" i="13"/>
  <c r="K97" i="13"/>
  <c r="K90" i="13"/>
  <c r="K88" i="13"/>
  <c r="K87" i="13"/>
  <c r="K86" i="13"/>
  <c r="K79" i="13"/>
  <c r="K78" i="13"/>
  <c r="K77" i="13"/>
  <c r="K70" i="13"/>
  <c r="K68" i="13"/>
  <c r="K67" i="13"/>
  <c r="K66" i="13"/>
  <c r="K61" i="13"/>
  <c r="K60" i="13"/>
  <c r="K59" i="13"/>
  <c r="K58" i="13"/>
  <c r="K57" i="13"/>
  <c r="K50" i="13"/>
  <c r="K48" i="13"/>
  <c r="K47" i="13"/>
  <c r="K46" i="13"/>
  <c r="K40" i="13"/>
  <c r="K39" i="13"/>
  <c r="K38" i="13"/>
  <c r="K37" i="13"/>
  <c r="K30" i="13"/>
  <c r="K28" i="13"/>
  <c r="D6" i="7" s="1"/>
  <c r="K27" i="13"/>
  <c r="K26" i="13"/>
  <c r="K19" i="13"/>
  <c r="K18" i="13"/>
  <c r="K17" i="13"/>
  <c r="K10" i="13"/>
  <c r="K8" i="13"/>
  <c r="K7" i="13"/>
  <c r="K6" i="13"/>
  <c r="C116" i="12"/>
  <c r="D116" i="12" s="1"/>
  <c r="K100" i="12"/>
  <c r="K99" i="12"/>
  <c r="K98" i="12"/>
  <c r="K97" i="12"/>
  <c r="K90" i="12"/>
  <c r="K88" i="12"/>
  <c r="K89" i="12" s="1"/>
  <c r="K87" i="12"/>
  <c r="K86" i="12"/>
  <c r="K80" i="12"/>
  <c r="K79" i="12"/>
  <c r="K78" i="12"/>
  <c r="K77" i="12"/>
  <c r="K70" i="12"/>
  <c r="K68" i="12"/>
  <c r="K67" i="12"/>
  <c r="K66" i="12"/>
  <c r="K61" i="12"/>
  <c r="K62" i="12" s="1"/>
  <c r="K60" i="12"/>
  <c r="K59" i="12"/>
  <c r="K58" i="12"/>
  <c r="K57" i="12"/>
  <c r="F10" i="7" s="1"/>
  <c r="K50" i="12"/>
  <c r="K48" i="12"/>
  <c r="K49" i="12" s="1"/>
  <c r="K47" i="12"/>
  <c r="K46" i="12"/>
  <c r="K40" i="12"/>
  <c r="K39" i="12"/>
  <c r="K38" i="12"/>
  <c r="K37" i="12"/>
  <c r="K30" i="12"/>
  <c r="K28" i="12"/>
  <c r="K29" i="12" s="1"/>
  <c r="K27" i="12"/>
  <c r="K26" i="12"/>
  <c r="F4" i="7" s="1"/>
  <c r="J23" i="12"/>
  <c r="J24" i="12" s="1"/>
  <c r="I23" i="12"/>
  <c r="I24" i="12" s="1"/>
  <c r="H23" i="12"/>
  <c r="G23" i="12"/>
  <c r="G24" i="12" s="1"/>
  <c r="F23" i="12"/>
  <c r="F24" i="12" s="1"/>
  <c r="E23" i="12"/>
  <c r="E24" i="12" s="1"/>
  <c r="D23" i="12"/>
  <c r="J22" i="12"/>
  <c r="I22" i="12"/>
  <c r="H22" i="12"/>
  <c r="G22" i="12"/>
  <c r="F22" i="12"/>
  <c r="E22" i="12"/>
  <c r="D22" i="12"/>
  <c r="J20" i="12"/>
  <c r="J9" i="12" s="1"/>
  <c r="I20" i="12"/>
  <c r="H20" i="12"/>
  <c r="H24" i="12" s="1"/>
  <c r="G20" i="12"/>
  <c r="F20" i="12"/>
  <c r="F9" i="12" s="1"/>
  <c r="E20" i="12"/>
  <c r="D20" i="12"/>
  <c r="K19" i="12"/>
  <c r="K18" i="12"/>
  <c r="K17" i="12"/>
  <c r="J16" i="12"/>
  <c r="I16" i="12"/>
  <c r="H16" i="12"/>
  <c r="G16" i="12"/>
  <c r="F16" i="12"/>
  <c r="E16" i="12"/>
  <c r="D16" i="12"/>
  <c r="J13" i="12"/>
  <c r="I13" i="12"/>
  <c r="H13" i="12"/>
  <c r="G13" i="12"/>
  <c r="F13" i="12"/>
  <c r="E13" i="12"/>
  <c r="D13" i="12"/>
  <c r="J10" i="12"/>
  <c r="I10" i="12"/>
  <c r="H10" i="12"/>
  <c r="G10" i="12"/>
  <c r="K10" i="12" s="1"/>
  <c r="F10" i="12"/>
  <c r="E10" i="12"/>
  <c r="D10" i="12"/>
  <c r="I9" i="12"/>
  <c r="H9" i="12"/>
  <c r="G9" i="12"/>
  <c r="E9" i="12"/>
  <c r="D9" i="12"/>
  <c r="K8" i="12"/>
  <c r="K7" i="12"/>
  <c r="K6" i="12"/>
  <c r="E23" i="1"/>
  <c r="F23" i="1"/>
  <c r="G23" i="1"/>
  <c r="H23" i="1"/>
  <c r="I23" i="1"/>
  <c r="J23" i="1"/>
  <c r="D23" i="1"/>
  <c r="E16" i="1"/>
  <c r="F16" i="1"/>
  <c r="G16" i="1"/>
  <c r="H16" i="1"/>
  <c r="I16" i="1"/>
  <c r="J16" i="1"/>
  <c r="E13" i="1"/>
  <c r="F13" i="1"/>
  <c r="G13" i="1"/>
  <c r="H13" i="1"/>
  <c r="I13" i="1"/>
  <c r="J13" i="1"/>
  <c r="D16" i="1"/>
  <c r="D13" i="1"/>
  <c r="G4" i="7" l="1"/>
  <c r="G10" i="7"/>
  <c r="K29" i="15"/>
  <c r="G11" i="7"/>
  <c r="F5" i="7"/>
  <c r="F7" i="7"/>
  <c r="F11" i="7"/>
  <c r="K69" i="12"/>
  <c r="F6" i="7"/>
  <c r="D24" i="12"/>
  <c r="K89" i="14"/>
  <c r="E10" i="7"/>
  <c r="E4" i="7"/>
  <c r="K62" i="14"/>
  <c r="E6" i="7"/>
  <c r="D4" i="7"/>
  <c r="D10" i="7"/>
  <c r="D5" i="7"/>
  <c r="D7" i="7"/>
  <c r="K62" i="13"/>
  <c r="K49" i="13"/>
  <c r="K29" i="13"/>
  <c r="K9" i="15"/>
  <c r="K49" i="15"/>
  <c r="K62" i="15"/>
  <c r="D5" i="15"/>
  <c r="D117" i="15"/>
  <c r="E116" i="15"/>
  <c r="K80" i="15"/>
  <c r="K69" i="15" s="1"/>
  <c r="K81" i="15"/>
  <c r="K20" i="15"/>
  <c r="K22" i="15" s="1"/>
  <c r="K100" i="15"/>
  <c r="K102" i="15" s="1"/>
  <c r="F22" i="15"/>
  <c r="K41" i="15"/>
  <c r="K42" i="15" s="1"/>
  <c r="K9" i="14"/>
  <c r="D5" i="14"/>
  <c r="E116" i="14"/>
  <c r="D117" i="14"/>
  <c r="K21" i="14"/>
  <c r="K101" i="14"/>
  <c r="K102" i="14" s="1"/>
  <c r="K41" i="14"/>
  <c r="K42" i="14" s="1"/>
  <c r="K80" i="14"/>
  <c r="K69" i="14" s="1"/>
  <c r="K81" i="14"/>
  <c r="K82" i="14" s="1"/>
  <c r="D5" i="13"/>
  <c r="E116" i="13"/>
  <c r="D117" i="13"/>
  <c r="K20" i="13"/>
  <c r="K21" i="13"/>
  <c r="K100" i="13"/>
  <c r="K89" i="13" s="1"/>
  <c r="K101" i="13"/>
  <c r="K41" i="13"/>
  <c r="K42" i="13" s="1"/>
  <c r="K80" i="13"/>
  <c r="K69" i="13" s="1"/>
  <c r="K81" i="13"/>
  <c r="D5" i="12"/>
  <c r="D117" i="12"/>
  <c r="E116" i="12"/>
  <c r="K20" i="12"/>
  <c r="K9" i="12" s="1"/>
  <c r="K21" i="12"/>
  <c r="K101" i="12"/>
  <c r="K102" i="12" s="1"/>
  <c r="K81" i="12"/>
  <c r="K82" i="12" s="1"/>
  <c r="K41" i="12"/>
  <c r="K42" i="12" s="1"/>
  <c r="K18" i="1"/>
  <c r="K19" i="1"/>
  <c r="K17" i="1"/>
  <c r="K26" i="1"/>
  <c r="K27" i="1"/>
  <c r="K28" i="1"/>
  <c r="K37" i="1"/>
  <c r="K38" i="1"/>
  <c r="K39" i="1"/>
  <c r="K46" i="1"/>
  <c r="K47" i="1"/>
  <c r="K48" i="1"/>
  <c r="K57" i="1"/>
  <c r="K58" i="1"/>
  <c r="K59" i="1"/>
  <c r="K66" i="1"/>
  <c r="K67" i="1"/>
  <c r="K68" i="1"/>
  <c r="K77" i="1"/>
  <c r="K78" i="1"/>
  <c r="K79" i="1"/>
  <c r="K86" i="1"/>
  <c r="K87" i="1"/>
  <c r="K88" i="1"/>
  <c r="K97" i="1"/>
  <c r="K98" i="1"/>
  <c r="K99" i="1"/>
  <c r="K7" i="1"/>
  <c r="K8" i="1"/>
  <c r="K6" i="1"/>
  <c r="J10" i="1"/>
  <c r="H10" i="1"/>
  <c r="C116" i="1"/>
  <c r="D116" i="1" s="1"/>
  <c r="K82" i="15" l="1"/>
  <c r="G8" i="7"/>
  <c r="K22" i="12"/>
  <c r="F8" i="7"/>
  <c r="E11" i="7"/>
  <c r="K22" i="14"/>
  <c r="E8" i="7"/>
  <c r="D11" i="7"/>
  <c r="K22" i="13"/>
  <c r="D8" i="7"/>
  <c r="K9" i="13"/>
  <c r="K89" i="15"/>
  <c r="F116" i="15"/>
  <c r="E117" i="15"/>
  <c r="E5" i="15"/>
  <c r="D118" i="15"/>
  <c r="D25" i="15"/>
  <c r="F116" i="14"/>
  <c r="E117" i="14"/>
  <c r="E5" i="14"/>
  <c r="D118" i="14"/>
  <c r="D25" i="14"/>
  <c r="K82" i="13"/>
  <c r="K102" i="13"/>
  <c r="D118" i="13"/>
  <c r="D25" i="13"/>
  <c r="F116" i="13"/>
  <c r="E5" i="13"/>
  <c r="E117" i="13"/>
  <c r="F116" i="12"/>
  <c r="E5" i="12"/>
  <c r="E117" i="12"/>
  <c r="D118" i="12"/>
  <c r="D25" i="12"/>
  <c r="C10" i="7"/>
  <c r="C5" i="7"/>
  <c r="C6" i="7"/>
  <c r="C4" i="7"/>
  <c r="D5" i="1"/>
  <c r="D117" i="1"/>
  <c r="E116" i="1"/>
  <c r="E25" i="15" l="1"/>
  <c r="E118" i="15"/>
  <c r="F117" i="15"/>
  <c r="F5" i="15"/>
  <c r="G116" i="15"/>
  <c r="D119" i="15"/>
  <c r="D45" i="15"/>
  <c r="D119" i="14"/>
  <c r="D45" i="14"/>
  <c r="E25" i="14"/>
  <c r="E118" i="14"/>
  <c r="F117" i="14"/>
  <c r="F5" i="14"/>
  <c r="G116" i="14"/>
  <c r="F5" i="13"/>
  <c r="G116" i="13"/>
  <c r="F117" i="13"/>
  <c r="E118" i="13"/>
  <c r="E25" i="13"/>
  <c r="D119" i="13"/>
  <c r="D45" i="13"/>
  <c r="E25" i="12"/>
  <c r="E118" i="12"/>
  <c r="D119" i="12"/>
  <c r="D45" i="12"/>
  <c r="F5" i="12"/>
  <c r="F117" i="12"/>
  <c r="G116" i="12"/>
  <c r="E9" i="7"/>
  <c r="D9" i="7"/>
  <c r="F9" i="7"/>
  <c r="G9" i="7"/>
  <c r="E117" i="1"/>
  <c r="F116" i="1"/>
  <c r="E5" i="1"/>
  <c r="D118" i="1"/>
  <c r="D25" i="1"/>
  <c r="K60" i="1"/>
  <c r="K49" i="1" s="1"/>
  <c r="E10" i="1"/>
  <c r="F10" i="1"/>
  <c r="G10" i="1"/>
  <c r="I10" i="1"/>
  <c r="D10" i="1"/>
  <c r="E20" i="1"/>
  <c r="E9" i="1" s="1"/>
  <c r="F20" i="1"/>
  <c r="F9" i="1" s="1"/>
  <c r="G20" i="1"/>
  <c r="G9" i="1" s="1"/>
  <c r="H20" i="1"/>
  <c r="H9" i="1" s="1"/>
  <c r="I20" i="1"/>
  <c r="I9" i="1" s="1"/>
  <c r="J20" i="1"/>
  <c r="J9" i="1" s="1"/>
  <c r="D20" i="1"/>
  <c r="F25" i="15" l="1"/>
  <c r="F118" i="15"/>
  <c r="D65" i="15"/>
  <c r="D120" i="15"/>
  <c r="D85" i="15" s="1"/>
  <c r="E119" i="15"/>
  <c r="E45" i="15"/>
  <c r="G117" i="15"/>
  <c r="G5" i="15"/>
  <c r="H116" i="15"/>
  <c r="G117" i="14"/>
  <c r="G5" i="14"/>
  <c r="H116" i="14"/>
  <c r="E119" i="14"/>
  <c r="E45" i="14"/>
  <c r="F25" i="14"/>
  <c r="F118" i="14"/>
  <c r="D65" i="14"/>
  <c r="D120" i="14"/>
  <c r="D85" i="14" s="1"/>
  <c r="E119" i="13"/>
  <c r="E45" i="13"/>
  <c r="F25" i="13"/>
  <c r="F118" i="13"/>
  <c r="D65" i="13"/>
  <c r="D120" i="13"/>
  <c r="D85" i="13" s="1"/>
  <c r="G117" i="13"/>
  <c r="G5" i="13"/>
  <c r="H116" i="13"/>
  <c r="G117" i="12"/>
  <c r="G5" i="12"/>
  <c r="H116" i="12"/>
  <c r="D65" i="12"/>
  <c r="D120" i="12"/>
  <c r="D85" i="12" s="1"/>
  <c r="F25" i="12"/>
  <c r="F118" i="12"/>
  <c r="E119" i="12"/>
  <c r="E45" i="12"/>
  <c r="K70" i="1"/>
  <c r="K81" i="1"/>
  <c r="D24" i="1"/>
  <c r="K21" i="1"/>
  <c r="K30" i="1"/>
  <c r="K41" i="1"/>
  <c r="K80" i="1"/>
  <c r="K69" i="1" s="1"/>
  <c r="K90" i="1"/>
  <c r="K101" i="1"/>
  <c r="G116" i="1"/>
  <c r="F5" i="1"/>
  <c r="F117" i="1"/>
  <c r="D119" i="1"/>
  <c r="D45" i="1"/>
  <c r="D9" i="1"/>
  <c r="K20" i="1"/>
  <c r="K9" i="1" s="1"/>
  <c r="K10" i="1"/>
  <c r="K40" i="1"/>
  <c r="K50" i="1"/>
  <c r="K61" i="1"/>
  <c r="K62" i="1" s="1"/>
  <c r="K100" i="1"/>
  <c r="K89" i="1" s="1"/>
  <c r="E25" i="1"/>
  <c r="E118" i="1"/>
  <c r="G22" i="1"/>
  <c r="G24" i="1"/>
  <c r="E22" i="1"/>
  <c r="J22" i="1"/>
  <c r="F22" i="1"/>
  <c r="I22" i="1"/>
  <c r="I24" i="1"/>
  <c r="E24" i="1"/>
  <c r="H24" i="1"/>
  <c r="J24" i="1"/>
  <c r="F24" i="1"/>
  <c r="H22" i="1"/>
  <c r="D22" i="1"/>
  <c r="G25" i="15" l="1"/>
  <c r="G118" i="15"/>
  <c r="F45" i="15"/>
  <c r="F119" i="15"/>
  <c r="H5" i="15"/>
  <c r="I116" i="15"/>
  <c r="H117" i="15"/>
  <c r="E65" i="15"/>
  <c r="E120" i="15"/>
  <c r="E85" i="15" s="1"/>
  <c r="F45" i="14"/>
  <c r="F119" i="14"/>
  <c r="H5" i="14"/>
  <c r="H117" i="14"/>
  <c r="I116" i="14"/>
  <c r="E65" i="14"/>
  <c r="E120" i="14"/>
  <c r="E85" i="14" s="1"/>
  <c r="G25" i="14"/>
  <c r="G118" i="14"/>
  <c r="G25" i="13"/>
  <c r="G118" i="13"/>
  <c r="F45" i="13"/>
  <c r="F119" i="13"/>
  <c r="H5" i="13"/>
  <c r="I116" i="13"/>
  <c r="H117" i="13"/>
  <c r="E65" i="13"/>
  <c r="E120" i="13"/>
  <c r="E85" i="13" s="1"/>
  <c r="F45" i="12"/>
  <c r="F119" i="12"/>
  <c r="H5" i="12"/>
  <c r="I116" i="12"/>
  <c r="H117" i="12"/>
  <c r="E65" i="12"/>
  <c r="E120" i="12"/>
  <c r="E85" i="12" s="1"/>
  <c r="G25" i="12"/>
  <c r="G118" i="12"/>
  <c r="C7" i="7"/>
  <c r="K22" i="1"/>
  <c r="C8" i="7"/>
  <c r="K29" i="1"/>
  <c r="C11" i="7"/>
  <c r="K42" i="1"/>
  <c r="H116" i="1"/>
  <c r="G117" i="1"/>
  <c r="G5" i="1"/>
  <c r="D120" i="1"/>
  <c r="D85" i="1" s="1"/>
  <c r="D65" i="1"/>
  <c r="K102" i="1"/>
  <c r="F25" i="1"/>
  <c r="F118" i="1"/>
  <c r="K82" i="1"/>
  <c r="E119" i="1"/>
  <c r="E45" i="1"/>
  <c r="H118" i="15" l="1"/>
  <c r="H25" i="15"/>
  <c r="J116" i="15"/>
  <c r="I5" i="15"/>
  <c r="I117" i="15"/>
  <c r="G119" i="15"/>
  <c r="G45" i="15"/>
  <c r="F120" i="15"/>
  <c r="F85" i="15" s="1"/>
  <c r="F65" i="15"/>
  <c r="H118" i="14"/>
  <c r="H25" i="14"/>
  <c r="F120" i="14"/>
  <c r="F85" i="14" s="1"/>
  <c r="F65" i="14"/>
  <c r="G45" i="14"/>
  <c r="G119" i="14"/>
  <c r="J116" i="14"/>
  <c r="I5" i="14"/>
  <c r="I117" i="14"/>
  <c r="H118" i="13"/>
  <c r="H25" i="13"/>
  <c r="F120" i="13"/>
  <c r="F85" i="13" s="1"/>
  <c r="F65" i="13"/>
  <c r="J116" i="13"/>
  <c r="I117" i="13"/>
  <c r="I5" i="13"/>
  <c r="G45" i="13"/>
  <c r="G119" i="13"/>
  <c r="J116" i="12"/>
  <c r="I5" i="12"/>
  <c r="I117" i="12"/>
  <c r="F120" i="12"/>
  <c r="F85" i="12" s="1"/>
  <c r="F65" i="12"/>
  <c r="G45" i="12"/>
  <c r="G119" i="12"/>
  <c r="H118" i="12"/>
  <c r="H25" i="12"/>
  <c r="C9" i="7"/>
  <c r="F119" i="1"/>
  <c r="F45" i="1"/>
  <c r="E120" i="1"/>
  <c r="E85" i="1" s="1"/>
  <c r="E65" i="1"/>
  <c r="G118" i="1"/>
  <c r="G25" i="1"/>
  <c r="I116" i="1"/>
  <c r="H5" i="1"/>
  <c r="H117" i="1"/>
  <c r="J117" i="15" l="1"/>
  <c r="J5" i="15"/>
  <c r="G120" i="15"/>
  <c r="G85" i="15" s="1"/>
  <c r="G65" i="15"/>
  <c r="I118" i="15"/>
  <c r="I25" i="15"/>
  <c r="H119" i="15"/>
  <c r="H45" i="15"/>
  <c r="J117" i="14"/>
  <c r="J5" i="14"/>
  <c r="G65" i="14"/>
  <c r="G120" i="14"/>
  <c r="G85" i="14" s="1"/>
  <c r="I25" i="14"/>
  <c r="I118" i="14"/>
  <c r="H119" i="14"/>
  <c r="H45" i="14"/>
  <c r="I25" i="13"/>
  <c r="I118" i="13"/>
  <c r="G120" i="13"/>
  <c r="G85" i="13" s="1"/>
  <c r="G65" i="13"/>
  <c r="J117" i="13"/>
  <c r="J5" i="13"/>
  <c r="H119" i="13"/>
  <c r="H45" i="13"/>
  <c r="I118" i="12"/>
  <c r="I25" i="12"/>
  <c r="H119" i="12"/>
  <c r="H45" i="12"/>
  <c r="G120" i="12"/>
  <c r="G85" i="12" s="1"/>
  <c r="G65" i="12"/>
  <c r="J117" i="12"/>
  <c r="J5" i="12"/>
  <c r="J116" i="1"/>
  <c r="I117" i="1"/>
  <c r="I5" i="1"/>
  <c r="H118" i="1"/>
  <c r="H25" i="1"/>
  <c r="G119" i="1"/>
  <c r="G45" i="1"/>
  <c r="F120" i="1"/>
  <c r="F85" i="1" s="1"/>
  <c r="F65" i="1"/>
  <c r="H65" i="15" l="1"/>
  <c r="H120" i="15"/>
  <c r="H85" i="15" s="1"/>
  <c r="I119" i="15"/>
  <c r="I45" i="15"/>
  <c r="J25" i="15"/>
  <c r="J118" i="15"/>
  <c r="H65" i="14"/>
  <c r="H120" i="14"/>
  <c r="H85" i="14" s="1"/>
  <c r="I119" i="14"/>
  <c r="I45" i="14"/>
  <c r="J25" i="14"/>
  <c r="J118" i="14"/>
  <c r="H65" i="13"/>
  <c r="H120" i="13"/>
  <c r="H85" i="13" s="1"/>
  <c r="I119" i="13"/>
  <c r="I45" i="13"/>
  <c r="J25" i="13"/>
  <c r="J118" i="13"/>
  <c r="H65" i="12"/>
  <c r="H120" i="12"/>
  <c r="H85" i="12" s="1"/>
  <c r="J25" i="12"/>
  <c r="J118" i="12"/>
  <c r="I119" i="12"/>
  <c r="I45" i="12"/>
  <c r="H119" i="1"/>
  <c r="H45" i="1"/>
  <c r="I25" i="1"/>
  <c r="I118" i="1"/>
  <c r="G120" i="1"/>
  <c r="G85" i="1" s="1"/>
  <c r="G65" i="1"/>
  <c r="J5" i="1"/>
  <c r="J117" i="1"/>
  <c r="I65" i="15" l="1"/>
  <c r="I120" i="15"/>
  <c r="I85" i="15" s="1"/>
  <c r="J45" i="15"/>
  <c r="J119" i="15"/>
  <c r="I65" i="14"/>
  <c r="I120" i="14"/>
  <c r="I85" i="14" s="1"/>
  <c r="J45" i="14"/>
  <c r="J119" i="14"/>
  <c r="I65" i="13"/>
  <c r="I120" i="13"/>
  <c r="I85" i="13" s="1"/>
  <c r="J45" i="13"/>
  <c r="J119" i="13"/>
  <c r="J45" i="12"/>
  <c r="J119" i="12"/>
  <c r="I65" i="12"/>
  <c r="I120" i="12"/>
  <c r="I85" i="12" s="1"/>
  <c r="J25" i="1"/>
  <c r="J118" i="1"/>
  <c r="I119" i="1"/>
  <c r="I45" i="1"/>
  <c r="H120" i="1"/>
  <c r="H85" i="1" s="1"/>
  <c r="H65" i="1"/>
  <c r="J120" i="15" l="1"/>
  <c r="J85" i="15" s="1"/>
  <c r="J65" i="15"/>
  <c r="J120" i="14"/>
  <c r="J85" i="14" s="1"/>
  <c r="J65" i="14"/>
  <c r="J120" i="13"/>
  <c r="J85" i="13" s="1"/>
  <c r="J65" i="13"/>
  <c r="J120" i="12"/>
  <c r="J85" i="12" s="1"/>
  <c r="J65" i="12"/>
  <c r="J119" i="1"/>
  <c r="J45" i="1"/>
  <c r="I120" i="1"/>
  <c r="I85" i="1" s="1"/>
  <c r="I65" i="1"/>
  <c r="J120" i="1" l="1"/>
  <c r="J85" i="1" s="1"/>
  <c r="J65" i="1"/>
</calcChain>
</file>

<file path=xl/sharedStrings.xml><?xml version="1.0" encoding="utf-8"?>
<sst xmlns="http://schemas.openxmlformats.org/spreadsheetml/2006/main" count="580" uniqueCount="53">
  <si>
    <t>젬스톤</t>
    <phoneticPr fontId="1" type="noConversion"/>
  </si>
  <si>
    <t>물방울석</t>
    <phoneticPr fontId="1" type="noConversion"/>
  </si>
  <si>
    <t>메소</t>
    <phoneticPr fontId="1" type="noConversion"/>
  </si>
  <si>
    <t>시간당 메소</t>
    <phoneticPr fontId="1" type="noConversion"/>
  </si>
  <si>
    <t>정산</t>
    <phoneticPr fontId="1" type="noConversion"/>
  </si>
  <si>
    <t>시작 레벨</t>
    <phoneticPr fontId="1" type="noConversion"/>
  </si>
  <si>
    <t>시작 경험치</t>
    <phoneticPr fontId="1" type="noConversion"/>
  </si>
  <si>
    <t>시작 경험치%</t>
    <phoneticPr fontId="1" type="noConversion"/>
  </si>
  <si>
    <t>종료 레벨</t>
    <phoneticPr fontId="1" type="noConversion"/>
  </si>
  <si>
    <t>종료 경험치</t>
    <phoneticPr fontId="1" type="noConversion"/>
  </si>
  <si>
    <t>종료 경험치%</t>
    <phoneticPr fontId="1" type="noConversion"/>
  </si>
  <si>
    <t>사용 재획비</t>
    <phoneticPr fontId="1" type="noConversion"/>
  </si>
  <si>
    <t>사냥 시간</t>
    <phoneticPr fontId="1" type="noConversion"/>
  </si>
  <si>
    <t>1.5배</t>
    <phoneticPr fontId="1" type="noConversion"/>
  </si>
  <si>
    <t>2배</t>
    <phoneticPr fontId="1" type="noConversion"/>
  </si>
  <si>
    <t>획득 경험치</t>
    <phoneticPr fontId="1" type="noConversion"/>
  </si>
  <si>
    <t>시간당 경험치</t>
    <phoneticPr fontId="1" type="noConversion"/>
  </si>
  <si>
    <t>획득 경험치%</t>
    <phoneticPr fontId="1" type="noConversion"/>
  </si>
  <si>
    <t>시간당 경험치%</t>
    <phoneticPr fontId="1" type="noConversion"/>
  </si>
  <si>
    <t>날짜</t>
    <phoneticPr fontId="1" type="noConversion"/>
  </si>
  <si>
    <t>물방울석 시세</t>
    <phoneticPr fontId="1" type="noConversion"/>
  </si>
  <si>
    <t>젬스톤 시세</t>
    <phoneticPr fontId="1" type="noConversion"/>
  </si>
  <si>
    <t>1주</t>
    <phoneticPr fontId="1" type="noConversion"/>
  </si>
  <si>
    <t>2주</t>
    <phoneticPr fontId="1" type="noConversion"/>
  </si>
  <si>
    <t>3주</t>
    <phoneticPr fontId="1" type="noConversion"/>
  </si>
  <si>
    <t>4주</t>
    <phoneticPr fontId="1" type="noConversion"/>
  </si>
  <si>
    <t>5주</t>
    <phoneticPr fontId="1" type="noConversion"/>
  </si>
  <si>
    <t>젬스톤</t>
    <phoneticPr fontId="1" type="noConversion"/>
  </si>
  <si>
    <t>물방울석</t>
    <phoneticPr fontId="1" type="noConversion"/>
  </si>
  <si>
    <t>메소</t>
    <phoneticPr fontId="1" type="noConversion"/>
  </si>
  <si>
    <t>정산 메소</t>
    <phoneticPr fontId="1" type="noConversion"/>
  </si>
  <si>
    <t>획득 경험치</t>
    <phoneticPr fontId="1" type="noConversion"/>
  </si>
  <si>
    <t>사용 재획비</t>
    <phoneticPr fontId="1" type="noConversion"/>
  </si>
  <si>
    <t>사냥 시간</t>
    <phoneticPr fontId="1" type="noConversion"/>
  </si>
  <si>
    <t>Made by.심머겅</t>
    <phoneticPr fontId="1" type="noConversion"/>
  </si>
  <si>
    <t>2019-10</t>
    <phoneticPr fontId="1" type="noConversion"/>
  </si>
  <si>
    <t>1주차</t>
    <phoneticPr fontId="1" type="noConversion"/>
  </si>
  <si>
    <t>2주차</t>
    <phoneticPr fontId="1" type="noConversion"/>
  </si>
  <si>
    <t>5주차</t>
    <phoneticPr fontId="1" type="noConversion"/>
  </si>
  <si>
    <t>4주차</t>
    <phoneticPr fontId="1" type="noConversion"/>
  </si>
  <si>
    <t>3주차</t>
    <phoneticPr fontId="1" type="noConversion"/>
  </si>
  <si>
    <t>2019-11</t>
    <phoneticPr fontId="1" type="noConversion"/>
  </si>
  <si>
    <t>2019-12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</si>
  <si>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</si>
  <si>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</si>
  <si>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</si>
  <si>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1월</t>
    <phoneticPr fontId="1" type="noConversion"/>
  </si>
  <si>
    <t>2월</t>
    <phoneticPr fontId="1" type="noConversion"/>
  </si>
  <si>
    <t>2020-01</t>
    <phoneticPr fontId="1" type="noConversion"/>
  </si>
  <si>
    <t>2020-02</t>
    <phoneticPr fontId="1" type="noConversion"/>
  </si>
  <si>
    <t>간당 경험치</t>
    <phoneticPr fontId="1" type="noConversion"/>
  </si>
  <si>
    <t>누적</t>
    <phoneticPr fontId="1" type="noConversion"/>
  </si>
  <si>
    <t>단일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</si>
</sst>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176" formatCode="#,##0_);[Red]\(#,##0\)"/>
    <numFmt numFmtId="177" formatCode="0.0_ "/>
    <numFmt numFmtId="178" formatCode="0.0_);[Red]\(0.0\)"/>
    <numFmt numFmtId="179" formatCode="#,##0.0_);[Red]\(#,##0.0\)"/>
    <numFmt numFmtId="180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Dashed">
        <color theme="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/>
      <top style="mediumDashed">
        <color theme="0"/>
      </top>
      <bottom style="mediumDashed">
        <color theme="0"/>
      </bottom>
      <diagonal/>
    </border>
    <border>
      <left/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 style="mediumDashed">
        <color theme="0"/>
      </right>
      <top style="mediumDashed">
        <color theme="0"/>
      </top>
      <bottom/>
      <diagonal/>
    </border>
    <border>
      <left style="mediumDashed">
        <color theme="0"/>
      </left>
      <right style="mediumDashed">
        <color theme="0"/>
      </right>
      <top/>
      <bottom style="mediumDashed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Dashed">
        <color theme="0"/>
      </left>
      <right/>
      <top style="mediumDashed">
        <color theme="0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42" fontId="0" fillId="0" borderId="15" xfId="0" applyNumberFormat="1" applyBorder="1" applyAlignment="1" applyProtection="1">
      <alignment horizontal="center" vertical="center"/>
      <protection locked="0"/>
    </xf>
    <xf numFmtId="42" fontId="0" fillId="0" borderId="18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42" fontId="0" fillId="0" borderId="12" xfId="0" applyNumberFormat="1" applyBorder="1" applyAlignment="1" applyProtection="1">
      <alignment horizontal="center" vertical="center"/>
      <protection locked="0"/>
    </xf>
    <xf numFmtId="42" fontId="0" fillId="0" borderId="1" xfId="0" applyNumberFormat="1" applyBorder="1" applyAlignment="1" applyProtection="1">
      <alignment horizontal="center" vertical="center"/>
      <protection locked="0"/>
    </xf>
    <xf numFmtId="176" fontId="0" fillId="6" borderId="2" xfId="0" applyNumberForma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176" fontId="0" fillId="2" borderId="6" xfId="0" applyNumberFormat="1" applyFill="1" applyBorder="1" applyAlignment="1" applyProtection="1">
      <alignment horizontal="right" vertical="center"/>
    </xf>
    <xf numFmtId="42" fontId="0" fillId="4" borderId="12" xfId="0" applyNumberFormat="1" applyFill="1" applyBorder="1" applyAlignment="1" applyProtection="1">
      <alignment horizontal="center" vertical="center"/>
    </xf>
    <xf numFmtId="42" fontId="0" fillId="4" borderId="1" xfId="0" applyNumberFormat="1" applyFill="1" applyBorder="1" applyAlignment="1" applyProtection="1">
      <alignment horizontal="center" vertical="center"/>
    </xf>
    <xf numFmtId="42" fontId="0" fillId="4" borderId="16" xfId="0" applyNumberFormat="1" applyFill="1" applyBorder="1" applyAlignment="1" applyProtection="1">
      <alignment horizontal="center" vertical="center"/>
    </xf>
    <xf numFmtId="10" fontId="0" fillId="3" borderId="12" xfId="0" applyNumberFormat="1" applyFill="1" applyBorder="1" applyAlignment="1" applyProtection="1">
      <alignment horizontal="center" vertical="center"/>
    </xf>
    <xf numFmtId="10" fontId="0" fillId="3" borderId="1" xfId="0" applyNumberFormat="1" applyFill="1" applyBorder="1" applyAlignment="1" applyProtection="1">
      <alignment horizontal="center" vertical="center"/>
    </xf>
    <xf numFmtId="176" fontId="0" fillId="4" borderId="12" xfId="0" applyNumberFormat="1" applyFill="1" applyBorder="1" applyAlignment="1" applyProtection="1">
      <alignment horizontal="center" vertical="center"/>
    </xf>
    <xf numFmtId="176" fontId="0" fillId="4" borderId="1" xfId="0" applyNumberFormat="1" applyFill="1" applyBorder="1" applyAlignment="1" applyProtection="1">
      <alignment horizontal="center" vertical="center"/>
    </xf>
    <xf numFmtId="10" fontId="0" fillId="4" borderId="12" xfId="0" applyNumberFormat="1" applyFill="1" applyBorder="1" applyAlignment="1" applyProtection="1">
      <alignment horizontal="center" vertical="center"/>
    </xf>
    <xf numFmtId="10" fontId="0" fillId="4" borderId="1" xfId="0" applyNumberFormat="1" applyFill="1" applyBorder="1" applyAlignment="1" applyProtection="1">
      <alignment horizontal="center" vertical="center"/>
    </xf>
    <xf numFmtId="176" fontId="0" fillId="2" borderId="7" xfId="0" applyNumberFormat="1" applyFill="1" applyBorder="1" applyAlignment="1" applyProtection="1">
      <alignment horizontal="right" vertical="center"/>
    </xf>
    <xf numFmtId="10" fontId="0" fillId="4" borderId="13" xfId="0" applyNumberFormat="1" applyFill="1" applyBorder="1" applyAlignment="1" applyProtection="1">
      <alignment horizontal="center" vertical="center"/>
    </xf>
    <xf numFmtId="10" fontId="0" fillId="4" borderId="8" xfId="0" applyNumberFormat="1" applyFill="1" applyBorder="1" applyAlignment="1" applyProtection="1">
      <alignment horizontal="center" vertical="center"/>
    </xf>
    <xf numFmtId="178" fontId="0" fillId="4" borderId="12" xfId="0" applyNumberFormat="1" applyFill="1" applyBorder="1" applyAlignment="1" applyProtection="1">
      <alignment horizontal="center" vertical="center"/>
    </xf>
    <xf numFmtId="178" fontId="0" fillId="4" borderId="1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42" fontId="0" fillId="3" borderId="1" xfId="0" applyNumberFormat="1" applyFill="1" applyBorder="1" applyAlignment="1">
      <alignment horizontal="center" vertical="center"/>
    </xf>
    <xf numFmtId="42" fontId="0" fillId="3" borderId="3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5" borderId="2" xfId="0" applyNumberFormat="1" applyFill="1" applyBorder="1" applyAlignment="1" applyProtection="1">
      <alignment horizontal="center" vertical="center"/>
    </xf>
    <xf numFmtId="176" fontId="0" fillId="0" borderId="0" xfId="0" applyNumberFormat="1" applyFill="1" applyAlignment="1" applyProtection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4" fontId="0" fillId="0" borderId="31" xfId="0" quotePrefix="1" applyNumberFormat="1" applyBorder="1" applyAlignment="1" applyProtection="1">
      <alignment horizontal="right" vertical="center"/>
    </xf>
    <xf numFmtId="176" fontId="0" fillId="0" borderId="31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176" fontId="0" fillId="0" borderId="6" xfId="0" applyNumberFormat="1" applyBorder="1" applyAlignment="1" applyProtection="1">
      <alignment horizontal="center" vertical="center"/>
    </xf>
    <xf numFmtId="42" fontId="0" fillId="0" borderId="6" xfId="0" applyNumberFormat="1" applyBorder="1" applyAlignment="1" applyProtection="1">
      <alignment horizontal="center" vertical="center"/>
    </xf>
    <xf numFmtId="42" fontId="0" fillId="4" borderId="6" xfId="0" applyNumberFormat="1" applyFill="1" applyBorder="1" applyAlignment="1" applyProtection="1">
      <alignment horizontal="center" vertical="center"/>
    </xf>
    <xf numFmtId="179" fontId="0" fillId="4" borderId="6" xfId="0" applyNumberFormat="1" applyFill="1" applyBorder="1" applyAlignment="1" applyProtection="1">
      <alignment horizontal="center" vertical="center"/>
    </xf>
    <xf numFmtId="176" fontId="0" fillId="4" borderId="6" xfId="0" applyNumberFormat="1" applyFill="1" applyBorder="1" applyAlignment="1" applyProtection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</xf>
    <xf numFmtId="176" fontId="0" fillId="0" borderId="7" xfId="0" applyNumberFormat="1" applyBorder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</xf>
    <xf numFmtId="14" fontId="0" fillId="0" borderId="11" xfId="0" applyNumberFormat="1" applyBorder="1" applyAlignment="1" applyProtection="1">
      <alignment horizontal="center" vertical="center"/>
    </xf>
    <xf numFmtId="14" fontId="0" fillId="0" borderId="17" xfId="0" applyNumberFormat="1" applyBorder="1" applyAlignment="1" applyProtection="1">
      <alignment horizontal="center" vertical="center"/>
    </xf>
    <xf numFmtId="14" fontId="0" fillId="0" borderId="32" xfId="0" applyNumberFormat="1" applyBorder="1" applyAlignment="1" applyProtection="1">
      <alignment horizontal="center" vertical="center"/>
    </xf>
    <xf numFmtId="176" fontId="0" fillId="3" borderId="33" xfId="0" applyNumberFormat="1" applyFill="1" applyBorder="1" applyAlignment="1">
      <alignment horizontal="center" vertical="center"/>
    </xf>
    <xf numFmtId="176" fontId="0" fillId="3" borderId="34" xfId="0" applyNumberFormat="1" applyFill="1" applyBorder="1" applyAlignment="1">
      <alignment horizontal="center" vertical="center"/>
    </xf>
    <xf numFmtId="176" fontId="0" fillId="3" borderId="35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42" fontId="0" fillId="3" borderId="12" xfId="0" applyNumberFormat="1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7" fontId="0" fillId="3" borderId="13" xfId="0" applyNumberFormat="1" applyFill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7" xfId="0" applyNumberFormat="1" applyBorder="1">
      <alignment vertical="center"/>
    </xf>
    <xf numFmtId="180" fontId="0" fillId="4" borderId="12" xfId="0" applyNumberFormat="1" applyFill="1" applyBorder="1" applyAlignment="1" applyProtection="1">
      <alignment horizontal="center" vertical="center"/>
    </xf>
    <xf numFmtId="176" fontId="0" fillId="2" borderId="38" xfId="0" applyNumberFormat="1" applyFill="1" applyBorder="1" applyAlignment="1" applyProtection="1">
      <alignment horizontal="right" vertical="center"/>
    </xf>
    <xf numFmtId="176" fontId="0" fillId="0" borderId="19" xfId="0" applyNumberFormat="1" applyBorder="1" applyAlignment="1" applyProtection="1">
      <alignment horizontal="center" vertical="center"/>
    </xf>
    <xf numFmtId="176" fontId="0" fillId="4" borderId="19" xfId="0" applyNumberFormat="1" applyFill="1" applyBorder="1" applyAlignment="1" applyProtection="1">
      <alignment horizontal="center" vertical="center"/>
    </xf>
    <xf numFmtId="180" fontId="0" fillId="4" borderId="1" xfId="0" applyNumberFormat="1" applyFill="1" applyBorder="1" applyAlignment="1" applyProtection="1">
      <alignment horizontal="center" vertical="center"/>
    </xf>
    <xf numFmtId="10" fontId="0" fillId="3" borderId="3" xfId="0" applyNumberFormat="1" applyFill="1" applyBorder="1" applyAlignment="1" applyProtection="1">
      <alignment horizontal="center" vertical="center"/>
    </xf>
    <xf numFmtId="180" fontId="0" fillId="4" borderId="3" xfId="0" applyNumberFormat="1" applyFill="1" applyBorder="1" applyAlignment="1" applyProtection="1">
      <alignment horizontal="center" vertical="center"/>
    </xf>
    <xf numFmtId="10" fontId="0" fillId="4" borderId="3" xfId="0" applyNumberFormat="1" applyFill="1" applyBorder="1" applyAlignment="1" applyProtection="1">
      <alignment horizontal="center" vertical="center"/>
    </xf>
    <xf numFmtId="10" fontId="0" fillId="4" borderId="4" xfId="0" applyNumberFormat="1" applyFill="1" applyBorder="1" applyAlignment="1" applyProtection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/>
    </xf>
    <xf numFmtId="180" fontId="3" fillId="0" borderId="6" xfId="0" applyNumberFormat="1" applyFont="1" applyBorder="1" applyAlignment="1">
      <alignment horizontal="center"/>
    </xf>
    <xf numFmtId="180" fontId="3" fillId="0" borderId="7" xfId="0" applyNumberFormat="1" applyFont="1" applyBorder="1" applyAlignment="1">
      <alignment horizontal="center"/>
    </xf>
    <xf numFmtId="176" fontId="0" fillId="0" borderId="39" xfId="0" applyNumberFormat="1" applyBorder="1" applyAlignment="1" applyProtection="1">
      <alignment horizontal="right" vertical="center"/>
    </xf>
    <xf numFmtId="176" fontId="0" fillId="0" borderId="38" xfId="0" applyNumberFormat="1" applyBorder="1" applyAlignment="1" applyProtection="1">
      <alignment horizontal="right" vertical="center"/>
    </xf>
    <xf numFmtId="176" fontId="0" fillId="2" borderId="40" xfId="0" applyNumberFormat="1" applyFill="1" applyBorder="1" applyAlignment="1" applyProtection="1">
      <alignment horizontal="right" vertical="center"/>
    </xf>
    <xf numFmtId="176" fontId="0" fillId="0" borderId="41" xfId="0" applyNumberFormat="1" applyBorder="1" applyAlignment="1" applyProtection="1">
      <alignment horizontal="center" vertical="center"/>
    </xf>
    <xf numFmtId="42" fontId="0" fillId="0" borderId="19" xfId="0" applyNumberFormat="1" applyBorder="1" applyAlignment="1" applyProtection="1">
      <alignment horizontal="center" vertical="center"/>
    </xf>
    <xf numFmtId="42" fontId="0" fillId="4" borderId="19" xfId="0" applyNumberFormat="1" applyFill="1" applyBorder="1" applyAlignment="1" applyProtection="1">
      <alignment horizontal="center" vertical="center"/>
    </xf>
    <xf numFmtId="179" fontId="0" fillId="4" borderId="19" xfId="0" applyNumberFormat="1" applyFill="1" applyBorder="1" applyAlignment="1" applyProtection="1">
      <alignment horizontal="center" vertical="center"/>
    </xf>
    <xf numFmtId="176" fontId="0" fillId="0" borderId="42" xfId="0" applyNumberFormat="1" applyBorder="1" applyAlignment="1" applyProtection="1">
      <alignment horizontal="center" vertical="center"/>
    </xf>
    <xf numFmtId="176" fontId="0" fillId="0" borderId="33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42" fontId="0" fillId="0" borderId="3" xfId="0" applyNumberFormat="1" applyBorder="1" applyAlignment="1" applyProtection="1">
      <alignment horizontal="center" vertical="center"/>
      <protection locked="0"/>
    </xf>
    <xf numFmtId="42" fontId="0" fillId="4" borderId="3" xfId="0" applyNumberFormat="1" applyFill="1" applyBorder="1" applyAlignment="1" applyProtection="1">
      <alignment horizontal="center" vertical="center"/>
    </xf>
    <xf numFmtId="178" fontId="0" fillId="4" borderId="3" xfId="0" applyNumberFormat="1" applyFill="1" applyBorder="1" applyAlignment="1" applyProtection="1">
      <alignment horizontal="center" vertical="center"/>
    </xf>
    <xf numFmtId="176" fontId="0" fillId="4" borderId="3" xfId="0" applyNumberFormat="1" applyFill="1" applyBorder="1" applyAlignment="1" applyProtection="1">
      <alignment horizontal="center" vertical="center"/>
    </xf>
    <xf numFmtId="14" fontId="0" fillId="0" borderId="43" xfId="0" applyNumberFormat="1" applyBorder="1" applyAlignment="1" applyProtection="1">
      <alignment horizontal="center" vertical="center"/>
    </xf>
    <xf numFmtId="14" fontId="0" fillId="0" borderId="44" xfId="0" applyNumberFormat="1" applyBorder="1" applyAlignment="1" applyProtection="1">
      <alignment horizontal="center" vertical="center"/>
    </xf>
    <xf numFmtId="14" fontId="0" fillId="0" borderId="45" xfId="0" applyNumberFormat="1" applyBorder="1" applyAlignment="1" applyProtection="1">
      <alignment horizontal="center" vertical="center"/>
    </xf>
    <xf numFmtId="14" fontId="0" fillId="0" borderId="46" xfId="0" applyNumberFormat="1" applyBorder="1" applyAlignment="1" applyProtection="1">
      <alignment horizontal="center" vertical="center"/>
    </xf>
    <xf numFmtId="14" fontId="0" fillId="0" borderId="47" xfId="0" applyNumberFormat="1" applyBorder="1" applyAlignment="1" applyProtection="1">
      <alignment horizontal="center" vertical="center"/>
    </xf>
    <xf numFmtId="14" fontId="0" fillId="0" borderId="48" xfId="0" applyNumberFormat="1" applyBorder="1" applyAlignment="1" applyProtection="1">
      <alignment horizontal="center" vertical="center"/>
    </xf>
    <xf numFmtId="176" fontId="0" fillId="0" borderId="49" xfId="0" applyNumberFormat="1" applyBorder="1">
      <alignment vertical="center"/>
    </xf>
    <xf numFmtId="176" fontId="0" fillId="5" borderId="2" xfId="0" applyNumberForma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abSelected="1" workbookViewId="0">
      <selection activeCell="F7" sqref="F7"/>
    </sheetView>
  </sheetViews>
  <sheetFormatPr defaultRowHeight="16.5" x14ac:dyDescent="0.3"/>
  <cols>
    <col min="1" max="1" width="1.625" style="65" customWidth="1"/>
    <col min="2" max="2" width="5.625" style="65" customWidth="1"/>
    <col min="3" max="3" width="15.5" style="65" bestFit="1" customWidth="1"/>
    <col min="4" max="10" width="17.375" style="65" customWidth="1"/>
    <col min="11" max="11" width="17.375" style="65" bestFit="1" customWidth="1"/>
    <col min="12" max="12" width="11.625" style="65" customWidth="1"/>
    <col min="13" max="16384" width="9" style="65"/>
  </cols>
  <sheetData>
    <row r="1" spans="2:11" ht="17.25" thickBot="1" x14ac:dyDescent="0.35"/>
    <row r="2" spans="2:11" ht="17.25" thickBot="1" x14ac:dyDescent="0.35">
      <c r="C2" s="48" t="s">
        <v>34</v>
      </c>
      <c r="D2" s="11" t="s">
        <v>21</v>
      </c>
      <c r="E2" s="12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7" t="s">
        <v>22</v>
      </c>
      <c r="C5" s="54" t="s">
        <v>35</v>
      </c>
      <c r="D5" s="68">
        <f>D116</f>
        <v>43738</v>
      </c>
      <c r="E5" s="69">
        <f t="shared" ref="E5:J5" si="0">E116</f>
        <v>43739</v>
      </c>
      <c r="F5" s="69">
        <f t="shared" si="0"/>
        <v>43740</v>
      </c>
      <c r="G5" s="69">
        <f t="shared" si="0"/>
        <v>43741</v>
      </c>
      <c r="H5" s="69">
        <f t="shared" si="0"/>
        <v>43742</v>
      </c>
      <c r="I5" s="69">
        <f t="shared" si="0"/>
        <v>43743</v>
      </c>
      <c r="J5" s="70">
        <f t="shared" si="0"/>
        <v>43744</v>
      </c>
      <c r="K5" s="56" t="s">
        <v>36</v>
      </c>
    </row>
    <row r="6" spans="2:11" x14ac:dyDescent="0.3">
      <c r="C6" s="96" t="s">
        <v>0</v>
      </c>
      <c r="D6" s="104"/>
      <c r="E6" s="105"/>
      <c r="F6" s="105"/>
      <c r="G6" s="105"/>
      <c r="H6" s="105"/>
      <c r="I6" s="105"/>
      <c r="J6" s="106"/>
      <c r="K6" s="99">
        <f>SUM(D6:J6)</f>
        <v>0</v>
      </c>
    </row>
    <row r="7" spans="2:11" x14ac:dyDescent="0.3">
      <c r="C7" s="97" t="s">
        <v>1</v>
      </c>
      <c r="D7" s="7"/>
      <c r="E7" s="8"/>
      <c r="F7" s="8"/>
      <c r="G7" s="8"/>
      <c r="H7" s="8"/>
      <c r="I7" s="8"/>
      <c r="J7" s="107"/>
      <c r="K7" s="83">
        <f t="shared" ref="K7:K70" si="1">SUM(D7:J7)</f>
        <v>0</v>
      </c>
    </row>
    <row r="8" spans="2:11" x14ac:dyDescent="0.3">
      <c r="C8" s="97" t="s">
        <v>2</v>
      </c>
      <c r="D8" s="9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8">
        <v>0</v>
      </c>
      <c r="K8" s="100">
        <f t="shared" si="1"/>
        <v>0</v>
      </c>
    </row>
    <row r="9" spans="2:11" x14ac:dyDescent="0.3">
      <c r="C9" s="82" t="s">
        <v>3</v>
      </c>
      <c r="D9" s="14">
        <f>IFERROR(D8/D20,0)</f>
        <v>0</v>
      </c>
      <c r="E9" s="15">
        <f t="shared" ref="E9:J9" si="2">IFERROR(E8/E20,0)</f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09">
        <f t="shared" si="2"/>
        <v>0</v>
      </c>
      <c r="K9" s="101">
        <f>IFERROR((K8/K20),0)</f>
        <v>0</v>
      </c>
    </row>
    <row r="10" spans="2:11" x14ac:dyDescent="0.3">
      <c r="C10" s="82" t="s">
        <v>4</v>
      </c>
      <c r="D10" s="14">
        <f>SUM((D6*$D$3),(D7*$E$3),D8)</f>
        <v>0</v>
      </c>
      <c r="E10" s="16">
        <f t="shared" ref="E10:J10" si="3">SUM((E6*$D$3),(E7*$E$3),E8)</f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01">
        <f t="shared" si="3"/>
        <v>0</v>
      </c>
      <c r="K10" s="101">
        <f t="shared" si="1"/>
        <v>0</v>
      </c>
    </row>
    <row r="11" spans="2:11" x14ac:dyDescent="0.3">
      <c r="C11" s="97" t="s">
        <v>5</v>
      </c>
      <c r="D11" s="7"/>
      <c r="E11" s="8"/>
      <c r="F11" s="8"/>
      <c r="G11" s="8"/>
      <c r="H11" s="8"/>
      <c r="I11" s="8"/>
      <c r="J11" s="107"/>
      <c r="K11" s="83"/>
    </row>
    <row r="12" spans="2:11" x14ac:dyDescent="0.3">
      <c r="C12" s="97" t="s">
        <v>6</v>
      </c>
      <c r="D12" s="7"/>
      <c r="E12" s="8"/>
      <c r="F12" s="8"/>
      <c r="G12" s="8"/>
      <c r="H12" s="8"/>
      <c r="I12" s="8"/>
      <c r="J12" s="107"/>
      <c r="K12" s="83"/>
    </row>
    <row r="13" spans="2:11" x14ac:dyDescent="0.3">
      <c r="C13" s="82" t="s">
        <v>7</v>
      </c>
      <c r="D13" s="17">
        <f>IFERROR(IF(VLOOKUP(D11,'필요 경험치'!$B$3:$C$77,2,0),D12/VLOOKUP(D11,'필요 경험치'!$B$3:$C$77,2,0),0),0)</f>
        <v>0</v>
      </c>
      <c r="E13" s="18">
        <f>IFERROR(IF(VLOOKUP(E11,'필요 경험치'!$B$3:$C$77,2,0),E12/VLOOKUP(E11,'필요 경험치'!$B$3:$C$77,2,0),0),0)</f>
        <v>0</v>
      </c>
      <c r="F13" s="18">
        <f>IFERROR(IF(VLOOKUP(F11,'필요 경험치'!$B$3:$C$77,2,0),F12/VLOOKUP(F11,'필요 경험치'!$B$3:$C$77,2,0),0),0)</f>
        <v>0</v>
      </c>
      <c r="G13" s="18">
        <f>IFERROR(IF(VLOOKUP(G11,'필요 경험치'!$B$3:$C$77,2,0),G12/VLOOKUP(G11,'필요 경험치'!$B$3:$C$77,2,0),0),0)</f>
        <v>0</v>
      </c>
      <c r="H13" s="18">
        <f>IFERROR(IF(VLOOKUP(H11,'필요 경험치'!$B$3:$C$77,2,0),H12/VLOOKUP(H11,'필요 경험치'!$B$3:$C$77,2,0),0),0)</f>
        <v>0</v>
      </c>
      <c r="I13" s="18">
        <f>IFERROR(IF(VLOOKUP(I11,'필요 경험치'!$B$3:$C$77,2,0),I12/VLOOKUP(I11,'필요 경험치'!$B$3:$C$77,2,0),0),0)</f>
        <v>0</v>
      </c>
      <c r="J13" s="86">
        <f>IFERROR(IF(VLOOKUP(J11,'필요 경험치'!$B$3:$C$77,2,0),J12/VLOOKUP(J11,'필요 경험치'!$B$3:$C$77,2,0),0),0)</f>
        <v>0</v>
      </c>
      <c r="K13" s="83"/>
    </row>
    <row r="14" spans="2:11" x14ac:dyDescent="0.3">
      <c r="C14" s="97" t="s">
        <v>8</v>
      </c>
      <c r="D14" s="7"/>
      <c r="E14" s="8"/>
      <c r="F14" s="8"/>
      <c r="G14" s="8"/>
      <c r="H14" s="8"/>
      <c r="I14" s="8"/>
      <c r="J14" s="107"/>
      <c r="K14" s="83"/>
    </row>
    <row r="15" spans="2:11" x14ac:dyDescent="0.3">
      <c r="C15" s="97" t="s">
        <v>9</v>
      </c>
      <c r="D15" s="7"/>
      <c r="E15" s="8"/>
      <c r="F15" s="8"/>
      <c r="G15" s="8"/>
      <c r="H15" s="8"/>
      <c r="I15" s="8"/>
      <c r="J15" s="107"/>
      <c r="K15" s="83"/>
    </row>
    <row r="16" spans="2:11" x14ac:dyDescent="0.3">
      <c r="C16" s="82" t="s">
        <v>10</v>
      </c>
      <c r="D16" s="17">
        <f>IFERROR(IF(VLOOKUP(D14,'필요 경험치'!$B$3:$C$77,2,0),D15/VLOOKUP(D14,'필요 경험치'!$B$3:$C$77,2,0),0),0)</f>
        <v>0</v>
      </c>
      <c r="E16" s="18">
        <f>IFERROR(IF(VLOOKUP(E14,'필요 경험치'!$B$3:$C$77,2,0),E15/VLOOKUP(E14,'필요 경험치'!$B$3:$C$77,2,0),0),0)</f>
        <v>0</v>
      </c>
      <c r="F16" s="18">
        <f>IFERROR(IF(VLOOKUP(F14,'필요 경험치'!$B$3:$C$77,2,0),F15/VLOOKUP(F14,'필요 경험치'!$B$3:$C$77,2,0),0),0)</f>
        <v>0</v>
      </c>
      <c r="G16" s="18">
        <f>IFERROR(IF(VLOOKUP(G14,'필요 경험치'!$B$3:$C$77,2,0),G15/VLOOKUP(G14,'필요 경험치'!$B$3:$C$77,2,0),0),0)</f>
        <v>0</v>
      </c>
      <c r="H16" s="18">
        <f>IFERROR(IF(VLOOKUP(H14,'필요 경험치'!$B$3:$C$77,2,0),H15/VLOOKUP(H14,'필요 경험치'!$B$3:$C$77,2,0),0),0)</f>
        <v>0</v>
      </c>
      <c r="I16" s="18">
        <f>IFERROR(IF(VLOOKUP(I14,'필요 경험치'!$B$3:$C$77,2,0),I15/VLOOKUP(I14,'필요 경험치'!$B$3:$C$77,2,0),0),0)</f>
        <v>0</v>
      </c>
      <c r="J16" s="86">
        <f>IFERROR(IF(VLOOKUP(J14,'필요 경험치'!$B$3:$C$77,2,0),J15/VLOOKUP(J14,'필요 경험치'!$B$3:$C$77,2,0),0),0)</f>
        <v>0</v>
      </c>
      <c r="K16" s="83"/>
    </row>
    <row r="17" spans="2:11" x14ac:dyDescent="0.3">
      <c r="C17" s="97" t="s">
        <v>11</v>
      </c>
      <c r="D17" s="7"/>
      <c r="E17" s="8"/>
      <c r="F17" s="8"/>
      <c r="G17" s="8"/>
      <c r="H17" s="8"/>
      <c r="I17" s="8"/>
      <c r="J17" s="107"/>
      <c r="K17" s="83">
        <f>SUM(D17:J17)</f>
        <v>0</v>
      </c>
    </row>
    <row r="18" spans="2:11" x14ac:dyDescent="0.3">
      <c r="C18" s="97" t="s">
        <v>13</v>
      </c>
      <c r="D18" s="7"/>
      <c r="E18" s="8"/>
      <c r="F18" s="8"/>
      <c r="G18" s="8"/>
      <c r="H18" s="8"/>
      <c r="I18" s="8"/>
      <c r="J18" s="107"/>
      <c r="K18" s="83">
        <f t="shared" ref="K18:K19" si="4">SUM(D18:J18)</f>
        <v>0</v>
      </c>
    </row>
    <row r="19" spans="2:11" x14ac:dyDescent="0.3">
      <c r="C19" s="97" t="s">
        <v>14</v>
      </c>
      <c r="D19" s="7"/>
      <c r="E19" s="8"/>
      <c r="F19" s="8"/>
      <c r="G19" s="8"/>
      <c r="H19" s="8"/>
      <c r="I19" s="8"/>
      <c r="J19" s="107"/>
      <c r="K19" s="83">
        <f t="shared" si="4"/>
        <v>0</v>
      </c>
    </row>
    <row r="20" spans="2:11" x14ac:dyDescent="0.3">
      <c r="C20" s="82" t="s">
        <v>12</v>
      </c>
      <c r="D20" s="26">
        <f>(SUM(D18,D19)/2)</f>
        <v>0</v>
      </c>
      <c r="E20" s="27">
        <f t="shared" ref="E20:J20" si="5">(SUM(E18,E19)/2)</f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110">
        <f t="shared" si="5"/>
        <v>0</v>
      </c>
      <c r="K20" s="102">
        <f t="shared" si="1"/>
        <v>0</v>
      </c>
    </row>
    <row r="21" spans="2:11" x14ac:dyDescent="0.3">
      <c r="C21" s="82" t="s">
        <v>15</v>
      </c>
      <c r="D21" s="81">
        <f>IFERROR(IF(D14=D11,D15-D12,IF(D14-D11&gt;0,VLOOKUP(D14-1,'필요 경험치'!$E$3:$F$78,2,0)-VLOOKUP('10월'!D11-1,'필요 경험치'!$E$3:$F$78,2,0)-'10월'!D12+'10월'!D15,0)),0)</f>
        <v>0</v>
      </c>
      <c r="E21" s="85">
        <f>IFERROR(IF(E14=E11,E15-E12,IF(E14-E11&gt;0,VLOOKUP(E14-1,'필요 경험치'!$E$3:$F$78,2,0)-VLOOKUP('10월'!E11-1,'필요 경험치'!$E$3:$F$78,2,0)-'10월'!E12+'10월'!E15,0)),0)</f>
        <v>0</v>
      </c>
      <c r="F21" s="85">
        <f>IFERROR(IF(F14=F11,F15-F12,IF(F14-F11&gt;0,VLOOKUP(F14-1,'필요 경험치'!$E$3:$F$78,2,0)-VLOOKUP('10월'!F11-1,'필요 경험치'!$E$3:$F$78,2,0)-'10월'!F12+'10월'!F15,0)),0)</f>
        <v>0</v>
      </c>
      <c r="G21" s="85">
        <f>IFERROR(IF(G14=G11,G15-G12,IF(G14-G11&gt;0,VLOOKUP(G14-1,'필요 경험치'!$E$3:$F$78,2,0)-VLOOKUP('10월'!G11-1,'필요 경험치'!$E$3:$F$78,2,0)-'10월'!G12+'10월'!G15,0)),0)</f>
        <v>0</v>
      </c>
      <c r="H21" s="85">
        <f>IFERROR(IF(H14=H11,H15-H12,IF(H14-H11&gt;0,VLOOKUP(H14-1,'필요 경험치'!$E$3:$F$78,2,0)-VLOOKUP('10월'!H11-1,'필요 경험치'!$E$3:$F$78,2,0)-'10월'!H12+'10월'!H15,0)),0)</f>
        <v>0</v>
      </c>
      <c r="I21" s="85">
        <f>IFERROR(IF(I14=I11,I15-I12,IF(I14-I11&gt;0,VLOOKUP(I14-1,'필요 경험치'!$E$3:$F$78,2,0)-VLOOKUP('10월'!I11-1,'필요 경험치'!$E$3:$F$78,2,0)-'10월'!I12+'10월'!I15,0)),0)</f>
        <v>0</v>
      </c>
      <c r="J21" s="87">
        <f>IFERROR(IF(J14=J11,J15-J12,IF(J14-J11&gt;0,VLOOKUP(J14-1,'필요 경험치'!$E$3:$F$78,2,0)-VLOOKUP('10월'!J11-1,'필요 경험치'!$E$3:$F$78,2,0)-'10월'!J12+'10월'!J15,0)),0)</f>
        <v>0</v>
      </c>
      <c r="K21" s="84">
        <f t="shared" si="1"/>
        <v>0</v>
      </c>
    </row>
    <row r="22" spans="2:11" x14ac:dyDescent="0.3">
      <c r="C22" s="82" t="s">
        <v>16</v>
      </c>
      <c r="D22" s="19">
        <f>IFERROR((D21/D20),0)</f>
        <v>0</v>
      </c>
      <c r="E22" s="20">
        <f t="shared" ref="E22:J22" si="6">IFERROR((E21/E20),0)</f>
        <v>0</v>
      </c>
      <c r="F22" s="20">
        <f t="shared" si="6"/>
        <v>0</v>
      </c>
      <c r="G22" s="20">
        <f t="shared" si="6"/>
        <v>0</v>
      </c>
      <c r="H22" s="20">
        <f t="shared" si="6"/>
        <v>0</v>
      </c>
      <c r="I22" s="20">
        <f t="shared" si="6"/>
        <v>0</v>
      </c>
      <c r="J22" s="111">
        <f t="shared" si="6"/>
        <v>0</v>
      </c>
      <c r="K22" s="84">
        <f>IFERROR((K21/K20),0)</f>
        <v>0</v>
      </c>
    </row>
    <row r="23" spans="2:11" x14ac:dyDescent="0.3">
      <c r="C23" s="82" t="s">
        <v>17</v>
      </c>
      <c r="D23" s="21">
        <f>IFERROR(IF(VLOOKUP(D11,'필요 경험치'!$B$3:$C$77,2,0),D21/VLOOKUP(D11,'필요 경험치'!$B$3:$C$77,2,0),0),0)</f>
        <v>0</v>
      </c>
      <c r="E23" s="22">
        <f>IFERROR(IF(VLOOKUP(E11,'필요 경험치'!$B$3:$C$77,2,0),E21/VLOOKUP(E11,'필요 경험치'!$B$3:$C$77,2,0),0),0)</f>
        <v>0</v>
      </c>
      <c r="F23" s="22">
        <f>IFERROR(IF(VLOOKUP(F11,'필요 경험치'!$B$3:$C$77,2,0),F21/VLOOKUP(F11,'필요 경험치'!$B$3:$C$77,2,0),0),0)</f>
        <v>0</v>
      </c>
      <c r="G23" s="22">
        <f>IFERROR(IF(VLOOKUP(G11,'필요 경험치'!$B$3:$C$77,2,0),G21/VLOOKUP(G11,'필요 경험치'!$B$3:$C$77,2,0),0),0)</f>
        <v>0</v>
      </c>
      <c r="H23" s="22">
        <f>IFERROR(IF(VLOOKUP(H11,'필요 경험치'!$B$3:$C$77,2,0),H21/VLOOKUP(H11,'필요 경험치'!$B$3:$C$77,2,0),0),0)</f>
        <v>0</v>
      </c>
      <c r="I23" s="22">
        <f>IFERROR(IF(VLOOKUP(I11,'필요 경험치'!$B$3:$C$77,2,0),I21/VLOOKUP(I11,'필요 경험치'!$B$3:$C$77,2,0),0),0)</f>
        <v>0</v>
      </c>
      <c r="J23" s="88">
        <f>IFERROR(IF(VLOOKUP(J11,'필요 경험치'!$B$3:$C$77,2,0),J21/VLOOKUP(J11,'필요 경험치'!$B$3:$C$77,2,0),0),0)</f>
        <v>0</v>
      </c>
      <c r="K23" s="83"/>
    </row>
    <row r="24" spans="2:11" ht="17.25" thickBot="1" x14ac:dyDescent="0.35">
      <c r="C24" s="98" t="s">
        <v>18</v>
      </c>
      <c r="D24" s="24">
        <f>IFERROR((D23/D20),0)</f>
        <v>0</v>
      </c>
      <c r="E24" s="25">
        <f t="shared" ref="E24:J24" si="7">IFERROR((E23/E20),0)</f>
        <v>0</v>
      </c>
      <c r="F24" s="25">
        <f t="shared" si="7"/>
        <v>0</v>
      </c>
      <c r="G24" s="25">
        <f t="shared" si="7"/>
        <v>0</v>
      </c>
      <c r="H24" s="25">
        <f t="shared" si="7"/>
        <v>0</v>
      </c>
      <c r="I24" s="25">
        <f t="shared" si="7"/>
        <v>0</v>
      </c>
      <c r="J24" s="89">
        <f t="shared" si="7"/>
        <v>0</v>
      </c>
      <c r="K24" s="103"/>
    </row>
    <row r="25" spans="2:11" ht="17.25" thickBot="1" x14ac:dyDescent="0.35">
      <c r="B25" s="47" t="s">
        <v>23</v>
      </c>
      <c r="C25" s="55" t="s">
        <v>19</v>
      </c>
      <c r="D25" s="68">
        <f>D117</f>
        <v>43745</v>
      </c>
      <c r="E25" s="69">
        <f t="shared" ref="E25:J25" si="8">E117</f>
        <v>43746</v>
      </c>
      <c r="F25" s="69">
        <f t="shared" si="8"/>
        <v>43747</v>
      </c>
      <c r="G25" s="69">
        <f t="shared" si="8"/>
        <v>43748</v>
      </c>
      <c r="H25" s="69">
        <f t="shared" si="8"/>
        <v>43749</v>
      </c>
      <c r="I25" s="69">
        <f t="shared" si="8"/>
        <v>43750</v>
      </c>
      <c r="J25" s="70">
        <f t="shared" si="8"/>
        <v>43751</v>
      </c>
      <c r="K25" s="56" t="s">
        <v>37</v>
      </c>
    </row>
    <row r="26" spans="2:11" x14ac:dyDescent="0.3">
      <c r="C26" s="52" t="s">
        <v>0</v>
      </c>
      <c r="D26" s="104"/>
      <c r="E26" s="105"/>
      <c r="F26" s="105"/>
      <c r="G26" s="105"/>
      <c r="H26" s="105"/>
      <c r="I26" s="105"/>
      <c r="J26" s="106"/>
      <c r="K26" s="57">
        <f t="shared" si="1"/>
        <v>0</v>
      </c>
    </row>
    <row r="27" spans="2:11" x14ac:dyDescent="0.3">
      <c r="C27" s="53" t="s">
        <v>1</v>
      </c>
      <c r="D27" s="7"/>
      <c r="E27" s="8"/>
      <c r="F27" s="8"/>
      <c r="G27" s="8"/>
      <c r="H27" s="8"/>
      <c r="I27" s="8"/>
      <c r="J27" s="107"/>
      <c r="K27" s="58">
        <f t="shared" si="1"/>
        <v>0</v>
      </c>
    </row>
    <row r="28" spans="2:11" x14ac:dyDescent="0.3">
      <c r="C28" s="53" t="s">
        <v>2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8">
        <v>0</v>
      </c>
      <c r="K28" s="59">
        <f t="shared" si="1"/>
        <v>0</v>
      </c>
    </row>
    <row r="29" spans="2:11" x14ac:dyDescent="0.3">
      <c r="C29" s="13" t="s">
        <v>3</v>
      </c>
      <c r="D29" s="14">
        <f>IFERROR(D28/D40,0)</f>
        <v>0</v>
      </c>
      <c r="E29" s="15">
        <f t="shared" ref="E29:J29" si="9">IFERROR(E28/E40,0)</f>
        <v>0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09">
        <f t="shared" si="9"/>
        <v>0</v>
      </c>
      <c r="K29" s="60">
        <f>IFERROR((K28/K40),0)</f>
        <v>0</v>
      </c>
    </row>
    <row r="30" spans="2:11" x14ac:dyDescent="0.3">
      <c r="C30" s="13" t="s">
        <v>4</v>
      </c>
      <c r="D30" s="14">
        <f>SUM((D26*$D$3),(D27*$E$3),D28)</f>
        <v>0</v>
      </c>
      <c r="E30" s="16">
        <f t="shared" ref="E30:J30" si="10">SUM((E26*$D$3),(E27*$E$3),E28)</f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01">
        <f t="shared" si="10"/>
        <v>0</v>
      </c>
      <c r="K30" s="60">
        <f t="shared" si="1"/>
        <v>0</v>
      </c>
    </row>
    <row r="31" spans="2:11" x14ac:dyDescent="0.3">
      <c r="C31" s="53" t="s">
        <v>5</v>
      </c>
      <c r="D31" s="7"/>
      <c r="E31" s="8"/>
      <c r="F31" s="8"/>
      <c r="G31" s="8"/>
      <c r="H31" s="8"/>
      <c r="I31" s="8"/>
      <c r="J31" s="107"/>
      <c r="K31" s="58"/>
    </row>
    <row r="32" spans="2:11" x14ac:dyDescent="0.3">
      <c r="C32" s="53" t="s">
        <v>6</v>
      </c>
      <c r="D32" s="7"/>
      <c r="E32" s="8"/>
      <c r="F32" s="8"/>
      <c r="G32" s="8"/>
      <c r="H32" s="8"/>
      <c r="I32" s="8"/>
      <c r="J32" s="107"/>
      <c r="K32" s="58"/>
    </row>
    <row r="33" spans="2:11" x14ac:dyDescent="0.3">
      <c r="C33" s="13" t="s">
        <v>7</v>
      </c>
      <c r="D33" s="17">
        <f>IFERROR(IF(VLOOKUP(D31,'필요 경험치'!$B$3:$C$77,2,0),D32/VLOOKUP(D31,'필요 경험치'!$B$3:$C$77,2,0),0),0)</f>
        <v>0</v>
      </c>
      <c r="E33" s="18">
        <f>IFERROR(IF(VLOOKUP(E31,'필요 경험치'!$B$3:$C$77,2,0),E32/VLOOKUP(E31,'필요 경험치'!$B$3:$C$77,2,0),0),0)</f>
        <v>0</v>
      </c>
      <c r="F33" s="18">
        <f>IFERROR(IF(VLOOKUP(F31,'필요 경험치'!$B$3:$C$77,2,0),F32/VLOOKUP(F31,'필요 경험치'!$B$3:$C$77,2,0),0),0)</f>
        <v>0</v>
      </c>
      <c r="G33" s="18">
        <f>IFERROR(IF(VLOOKUP(G31,'필요 경험치'!$B$3:$C$77,2,0),G32/VLOOKUP(G31,'필요 경험치'!$B$3:$C$77,2,0),0),0)</f>
        <v>0</v>
      </c>
      <c r="H33" s="18">
        <f>IFERROR(IF(VLOOKUP(H31,'필요 경험치'!$B$3:$C$77,2,0),H32/VLOOKUP(H31,'필요 경험치'!$B$3:$C$77,2,0),0),0)</f>
        <v>0</v>
      </c>
      <c r="I33" s="18">
        <f>IFERROR(IF(VLOOKUP(I31,'필요 경험치'!$B$3:$C$77,2,0),I32/VLOOKUP(I31,'필요 경험치'!$B$3:$C$77,2,0),0),0)</f>
        <v>0</v>
      </c>
      <c r="J33" s="86">
        <f>IFERROR(IF(VLOOKUP(J31,'필요 경험치'!$B$3:$C$77,2,0),J32/VLOOKUP(J31,'필요 경험치'!$B$3:$C$77,2,0),0),0)</f>
        <v>0</v>
      </c>
      <c r="K33" s="58"/>
    </row>
    <row r="34" spans="2:11" x14ac:dyDescent="0.3">
      <c r="C34" s="53" t="s">
        <v>8</v>
      </c>
      <c r="D34" s="7"/>
      <c r="E34" s="8"/>
      <c r="F34" s="8"/>
      <c r="G34" s="8"/>
      <c r="H34" s="8"/>
      <c r="I34" s="8"/>
      <c r="J34" s="107"/>
      <c r="K34" s="58"/>
    </row>
    <row r="35" spans="2:11" x14ac:dyDescent="0.3">
      <c r="C35" s="53" t="s">
        <v>9</v>
      </c>
      <c r="D35" s="7"/>
      <c r="E35" s="8"/>
      <c r="F35" s="8"/>
      <c r="G35" s="8"/>
      <c r="H35" s="8"/>
      <c r="I35" s="8"/>
      <c r="J35" s="107"/>
      <c r="K35" s="58"/>
    </row>
    <row r="36" spans="2:11" x14ac:dyDescent="0.3">
      <c r="C36" s="13" t="s">
        <v>10</v>
      </c>
      <c r="D36" s="17">
        <f>IFERROR(IF(VLOOKUP(D34,'필요 경험치'!$B$3:$C$77,2,0),D35/VLOOKUP(D34,'필요 경험치'!$B$3:$C$77,2,0),0),0)</f>
        <v>0</v>
      </c>
      <c r="E36" s="18">
        <f>IFERROR(IF(VLOOKUP(E34,'필요 경험치'!$B$3:$C$77,2,0),E35/VLOOKUP(E34,'필요 경험치'!$B$3:$C$77,2,0),0),0)</f>
        <v>0</v>
      </c>
      <c r="F36" s="18">
        <f>IFERROR(IF(VLOOKUP(F34,'필요 경험치'!$B$3:$C$77,2,0),F35/VLOOKUP(F34,'필요 경험치'!$B$3:$C$77,2,0),0),0)</f>
        <v>0</v>
      </c>
      <c r="G36" s="18">
        <f>IFERROR(IF(VLOOKUP(G34,'필요 경험치'!$B$3:$C$77,2,0),G35/VLOOKUP(G34,'필요 경험치'!$B$3:$C$77,2,0),0),0)</f>
        <v>0</v>
      </c>
      <c r="H36" s="18">
        <f>IFERROR(IF(VLOOKUP(H34,'필요 경험치'!$B$3:$C$77,2,0),H35/VLOOKUP(H34,'필요 경험치'!$B$3:$C$77,2,0),0),0)</f>
        <v>0</v>
      </c>
      <c r="I36" s="18">
        <f>IFERROR(IF(VLOOKUP(I34,'필요 경험치'!$B$3:$C$77,2,0),I35/VLOOKUP(I34,'필요 경험치'!$B$3:$C$77,2,0),0),0)</f>
        <v>0</v>
      </c>
      <c r="J36" s="86">
        <f>IFERROR(IF(VLOOKUP(J34,'필요 경험치'!$B$3:$C$77,2,0),J35/VLOOKUP(J34,'필요 경험치'!$B$3:$C$77,2,0),0),0)</f>
        <v>0</v>
      </c>
      <c r="K36" s="58"/>
    </row>
    <row r="37" spans="2:11" x14ac:dyDescent="0.3">
      <c r="C37" s="53" t="s">
        <v>11</v>
      </c>
      <c r="D37" s="7"/>
      <c r="E37" s="8"/>
      <c r="F37" s="8"/>
      <c r="G37" s="8"/>
      <c r="H37" s="8"/>
      <c r="I37" s="8"/>
      <c r="J37" s="107"/>
      <c r="K37" s="58">
        <f t="shared" si="1"/>
        <v>0</v>
      </c>
    </row>
    <row r="38" spans="2:11" x14ac:dyDescent="0.3">
      <c r="C38" s="53" t="s">
        <v>13</v>
      </c>
      <c r="D38" s="7"/>
      <c r="E38" s="8"/>
      <c r="F38" s="8"/>
      <c r="G38" s="8"/>
      <c r="H38" s="8"/>
      <c r="I38" s="8"/>
      <c r="J38" s="107"/>
      <c r="K38" s="58">
        <f t="shared" si="1"/>
        <v>0</v>
      </c>
    </row>
    <row r="39" spans="2:11" x14ac:dyDescent="0.3">
      <c r="C39" s="53" t="s">
        <v>14</v>
      </c>
      <c r="D39" s="7"/>
      <c r="E39" s="8"/>
      <c r="F39" s="8"/>
      <c r="G39" s="8"/>
      <c r="H39" s="8"/>
      <c r="I39" s="8"/>
      <c r="J39" s="107"/>
      <c r="K39" s="58">
        <f t="shared" si="1"/>
        <v>0</v>
      </c>
    </row>
    <row r="40" spans="2:11" x14ac:dyDescent="0.3">
      <c r="C40" s="13" t="s">
        <v>12</v>
      </c>
      <c r="D40" s="26">
        <f>(SUM(D38,D39)/2)</f>
        <v>0</v>
      </c>
      <c r="E40" s="27">
        <f t="shared" ref="E40:J40" si="11">(SUM(E38,E39)/2)</f>
        <v>0</v>
      </c>
      <c r="F40" s="27">
        <f t="shared" si="11"/>
        <v>0</v>
      </c>
      <c r="G40" s="27">
        <f t="shared" si="11"/>
        <v>0</v>
      </c>
      <c r="H40" s="27">
        <f t="shared" si="11"/>
        <v>0</v>
      </c>
      <c r="I40" s="27">
        <f t="shared" si="11"/>
        <v>0</v>
      </c>
      <c r="J40" s="110">
        <f t="shared" si="11"/>
        <v>0</v>
      </c>
      <c r="K40" s="61">
        <f t="shared" si="1"/>
        <v>0</v>
      </c>
    </row>
    <row r="41" spans="2:11" x14ac:dyDescent="0.3">
      <c r="C41" s="13" t="s">
        <v>15</v>
      </c>
      <c r="D41" s="81">
        <f>IFERROR(IF(D34=D31,D35-D32,IF(D34-D31&gt;0,VLOOKUP(D34-1,'필요 경험치'!$E$3:$F$78,2,0)-VLOOKUP('10월'!D31-1,'필요 경험치'!$E$3:$F$78,2,0)-'10월'!D32+'10월'!D35,0)),0)</f>
        <v>0</v>
      </c>
      <c r="E41" s="85">
        <f>IFERROR(IF(E34=E31,E35-E32,IF(E34-E31&gt;0,VLOOKUP(E34-1,'필요 경험치'!$E$3:$F$78,2,0)-VLOOKUP('10월'!E31-1,'필요 경험치'!$E$3:$F$78,2,0)-'10월'!E32+'10월'!E35,0)),0)</f>
        <v>0</v>
      </c>
      <c r="F41" s="85">
        <f>IFERROR(IF(F34=F31,F35-F32,IF(F34-F31&gt;0,VLOOKUP(F34-1,'필요 경험치'!$E$3:$F$78,2,0)-VLOOKUP('10월'!F31-1,'필요 경험치'!$E$3:$F$78,2,0)-'10월'!F32+'10월'!F35,0)),0)</f>
        <v>0</v>
      </c>
      <c r="G41" s="85">
        <f>IFERROR(IF(G34=G31,G35-G32,IF(G34-G31&gt;0,VLOOKUP(G34-1,'필요 경험치'!$E$3:$F$78,2,0)-VLOOKUP('10월'!G31-1,'필요 경험치'!$E$3:$F$78,2,0)-'10월'!G32+'10월'!G35,0)),0)</f>
        <v>0</v>
      </c>
      <c r="H41" s="85">
        <f>IFERROR(IF(H34=H31,H35-H32,IF(H34-H31&gt;0,VLOOKUP(H34-1,'필요 경험치'!$E$3:$F$78,2,0)-VLOOKUP('10월'!H31-1,'필요 경험치'!$E$3:$F$78,2,0)-'10월'!H32+'10월'!H35,0)),0)</f>
        <v>0</v>
      </c>
      <c r="I41" s="85">
        <f>IFERROR(IF(I34=I31,I35-I32,IF(I34-I31&gt;0,VLOOKUP(I34-1,'필요 경험치'!$E$3:$F$78,2,0)-VLOOKUP('10월'!I31-1,'필요 경험치'!$E$3:$F$78,2,0)-'10월'!I32+'10월'!I35,0)),0)</f>
        <v>0</v>
      </c>
      <c r="J41" s="87">
        <f>IFERROR(IF(J34=J31,J35-J32,IF(J34-J31&gt;0,VLOOKUP(J34-1,'필요 경험치'!$E$3:$F$78,2,0)-VLOOKUP('10월'!J31-1,'필요 경험치'!$E$3:$F$78,2,0)-'10월'!J32+'10월'!J35,0)),0)</f>
        <v>0</v>
      </c>
      <c r="K41" s="62">
        <f t="shared" si="1"/>
        <v>0</v>
      </c>
    </row>
    <row r="42" spans="2:11" x14ac:dyDescent="0.3">
      <c r="C42" s="13" t="s">
        <v>16</v>
      </c>
      <c r="D42" s="19">
        <f>IFERROR((D41/D40),0)</f>
        <v>0</v>
      </c>
      <c r="E42" s="20">
        <f t="shared" ref="E42:J42" si="12">IFERROR((E41/E40),0)</f>
        <v>0</v>
      </c>
      <c r="F42" s="20">
        <f t="shared" si="12"/>
        <v>0</v>
      </c>
      <c r="G42" s="20">
        <f t="shared" si="12"/>
        <v>0</v>
      </c>
      <c r="H42" s="20">
        <f t="shared" si="12"/>
        <v>0</v>
      </c>
      <c r="I42" s="20">
        <f t="shared" si="12"/>
        <v>0</v>
      </c>
      <c r="J42" s="111">
        <f t="shared" si="12"/>
        <v>0</v>
      </c>
      <c r="K42" s="62">
        <f>IFERROR((K41/K40),0)</f>
        <v>0</v>
      </c>
    </row>
    <row r="43" spans="2:11" x14ac:dyDescent="0.3">
      <c r="C43" s="13" t="s">
        <v>17</v>
      </c>
      <c r="D43" s="21">
        <f>IFERROR(IF(VLOOKUP(D31,'필요 경험치'!$B$3:$C$77,2,0),D41/VLOOKUP(D31,'필요 경험치'!$B$3:$C$77,2,0),0),0)</f>
        <v>0</v>
      </c>
      <c r="E43" s="22">
        <f>IFERROR(IF(VLOOKUP(E31,'필요 경험치'!$B$3:$C$77,2,0),E41/VLOOKUP(E31,'필요 경험치'!$B$3:$C$77,2,0),0),0)</f>
        <v>0</v>
      </c>
      <c r="F43" s="22">
        <f>IFERROR(IF(VLOOKUP(F31,'필요 경험치'!$B$3:$C$77,2,0),F41/VLOOKUP(F31,'필요 경험치'!$B$3:$C$77,2,0),0),0)</f>
        <v>0</v>
      </c>
      <c r="G43" s="22">
        <f>IFERROR(IF(VLOOKUP(G31,'필요 경험치'!$B$3:$C$77,2,0),G41/VLOOKUP(G31,'필요 경험치'!$B$3:$C$77,2,0),0),0)</f>
        <v>0</v>
      </c>
      <c r="H43" s="22">
        <f>IFERROR(IF(VLOOKUP(H31,'필요 경험치'!$B$3:$C$77,2,0),H41/VLOOKUP(H31,'필요 경험치'!$B$3:$C$77,2,0),0),0)</f>
        <v>0</v>
      </c>
      <c r="I43" s="22">
        <f>IFERROR(IF(VLOOKUP(I31,'필요 경험치'!$B$3:$C$77,2,0),I41/VLOOKUP(I31,'필요 경험치'!$B$3:$C$77,2,0),0),0)</f>
        <v>0</v>
      </c>
      <c r="J43" s="88">
        <f>IFERROR(IF(VLOOKUP(J31,'필요 경험치'!$B$3:$C$77,2,0),J41/VLOOKUP(J31,'필요 경험치'!$B$3:$C$77,2,0),0),0)</f>
        <v>0</v>
      </c>
      <c r="K43" s="58"/>
    </row>
    <row r="44" spans="2:11" ht="17.25" thickBot="1" x14ac:dyDescent="0.35">
      <c r="C44" s="23" t="s">
        <v>18</v>
      </c>
      <c r="D44" s="24">
        <f>IFERROR((D43/D40),0)</f>
        <v>0</v>
      </c>
      <c r="E44" s="25">
        <f t="shared" ref="E44:J44" si="13">IFERROR((E43/E40),0)</f>
        <v>0</v>
      </c>
      <c r="F44" s="25">
        <f t="shared" si="13"/>
        <v>0</v>
      </c>
      <c r="G44" s="25">
        <f t="shared" si="13"/>
        <v>0</v>
      </c>
      <c r="H44" s="25">
        <f t="shared" si="13"/>
        <v>0</v>
      </c>
      <c r="I44" s="25">
        <f t="shared" si="13"/>
        <v>0</v>
      </c>
      <c r="J44" s="89">
        <f t="shared" si="13"/>
        <v>0</v>
      </c>
      <c r="K44" s="63"/>
    </row>
    <row r="45" spans="2:11" ht="17.25" thickBot="1" x14ac:dyDescent="0.35">
      <c r="B45" s="47" t="s">
        <v>24</v>
      </c>
      <c r="C45" s="55" t="s">
        <v>19</v>
      </c>
      <c r="D45" s="68">
        <f>D118</f>
        <v>43752</v>
      </c>
      <c r="E45" s="69">
        <f t="shared" ref="E45:J45" si="14">E118</f>
        <v>43753</v>
      </c>
      <c r="F45" s="69">
        <f t="shared" si="14"/>
        <v>43754</v>
      </c>
      <c r="G45" s="69">
        <f t="shared" si="14"/>
        <v>43755</v>
      </c>
      <c r="H45" s="69">
        <f t="shared" si="14"/>
        <v>43756</v>
      </c>
      <c r="I45" s="69">
        <f t="shared" si="14"/>
        <v>43757</v>
      </c>
      <c r="J45" s="70">
        <f t="shared" si="14"/>
        <v>43758</v>
      </c>
      <c r="K45" s="56" t="s">
        <v>40</v>
      </c>
    </row>
    <row r="46" spans="2:11" x14ac:dyDescent="0.3">
      <c r="C46" s="52" t="s">
        <v>0</v>
      </c>
      <c r="D46" s="104"/>
      <c r="E46" s="105"/>
      <c r="F46" s="105"/>
      <c r="G46" s="105"/>
      <c r="H46" s="105"/>
      <c r="I46" s="105"/>
      <c r="J46" s="106"/>
      <c r="K46" s="57">
        <f t="shared" si="1"/>
        <v>0</v>
      </c>
    </row>
    <row r="47" spans="2:11" x14ac:dyDescent="0.3">
      <c r="C47" s="53" t="s">
        <v>1</v>
      </c>
      <c r="D47" s="7"/>
      <c r="E47" s="8"/>
      <c r="F47" s="8"/>
      <c r="G47" s="8"/>
      <c r="H47" s="8"/>
      <c r="I47" s="8"/>
      <c r="J47" s="107"/>
      <c r="K47" s="58">
        <f t="shared" si="1"/>
        <v>0</v>
      </c>
    </row>
    <row r="48" spans="2:11" x14ac:dyDescent="0.3">
      <c r="C48" s="53" t="s">
        <v>2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8">
        <v>0</v>
      </c>
      <c r="K48" s="59">
        <f t="shared" si="1"/>
        <v>0</v>
      </c>
    </row>
    <row r="49" spans="3:11" x14ac:dyDescent="0.3">
      <c r="C49" s="13" t="s">
        <v>3</v>
      </c>
      <c r="D49" s="14">
        <f>IFERROR(D48/D60,0)</f>
        <v>0</v>
      </c>
      <c r="E49" s="15">
        <f t="shared" ref="E49:J49" si="15">IFERROR(E48/E60,0)</f>
        <v>0</v>
      </c>
      <c r="F49" s="15">
        <f t="shared" si="15"/>
        <v>0</v>
      </c>
      <c r="G49" s="15">
        <f t="shared" si="15"/>
        <v>0</v>
      </c>
      <c r="H49" s="15">
        <f t="shared" si="15"/>
        <v>0</v>
      </c>
      <c r="I49" s="15">
        <f t="shared" si="15"/>
        <v>0</v>
      </c>
      <c r="J49" s="109">
        <f t="shared" si="15"/>
        <v>0</v>
      </c>
      <c r="K49" s="60">
        <f>IFERROR((K48/K60),0)</f>
        <v>0</v>
      </c>
    </row>
    <row r="50" spans="3:11" x14ac:dyDescent="0.3">
      <c r="C50" s="13" t="s">
        <v>4</v>
      </c>
      <c r="D50" s="14">
        <f>SUM((D46*$D$3),(D47*$E$3),D48)</f>
        <v>0</v>
      </c>
      <c r="E50" s="16">
        <f t="shared" ref="E50:J50" si="16">SUM((E46*$D$3),(E47*$E$3),E48)</f>
        <v>0</v>
      </c>
      <c r="F50" s="16">
        <f t="shared" si="16"/>
        <v>0</v>
      </c>
      <c r="G50" s="16">
        <f t="shared" si="16"/>
        <v>0</v>
      </c>
      <c r="H50" s="16">
        <f t="shared" si="16"/>
        <v>0</v>
      </c>
      <c r="I50" s="16">
        <f t="shared" si="16"/>
        <v>0</v>
      </c>
      <c r="J50" s="101">
        <f t="shared" si="16"/>
        <v>0</v>
      </c>
      <c r="K50" s="60">
        <f t="shared" si="1"/>
        <v>0</v>
      </c>
    </row>
    <row r="51" spans="3:11" x14ac:dyDescent="0.3">
      <c r="C51" s="53" t="s">
        <v>5</v>
      </c>
      <c r="D51" s="7"/>
      <c r="E51" s="8"/>
      <c r="F51" s="8"/>
      <c r="G51" s="8"/>
      <c r="H51" s="8"/>
      <c r="I51" s="8"/>
      <c r="J51" s="107"/>
      <c r="K51" s="58"/>
    </row>
    <row r="52" spans="3:11" x14ac:dyDescent="0.3">
      <c r="C52" s="53" t="s">
        <v>6</v>
      </c>
      <c r="D52" s="7"/>
      <c r="E52" s="8"/>
      <c r="F52" s="8"/>
      <c r="G52" s="8"/>
      <c r="H52" s="8"/>
      <c r="I52" s="8"/>
      <c r="J52" s="107"/>
      <c r="K52" s="58"/>
    </row>
    <row r="53" spans="3:11" x14ac:dyDescent="0.3">
      <c r="C53" s="13" t="s">
        <v>7</v>
      </c>
      <c r="D53" s="17">
        <f>IFERROR(IF(VLOOKUP(D51,'필요 경험치'!$B$3:$C$77,2,0),D52/VLOOKUP(D51,'필요 경험치'!$B$3:$C$77,2,0),0),0)</f>
        <v>0</v>
      </c>
      <c r="E53" s="18">
        <f>IFERROR(IF(VLOOKUP(E51,'필요 경험치'!$B$3:$C$77,2,0),E52/VLOOKUP(E51,'필요 경험치'!$B$3:$C$77,2,0),0),0)</f>
        <v>0</v>
      </c>
      <c r="F53" s="18">
        <f>IFERROR(IF(VLOOKUP(F51,'필요 경험치'!$B$3:$C$77,2,0),F52/VLOOKUP(F51,'필요 경험치'!$B$3:$C$77,2,0),0),0)</f>
        <v>0</v>
      </c>
      <c r="G53" s="18">
        <f>IFERROR(IF(VLOOKUP(G51,'필요 경험치'!$B$3:$C$77,2,0),G52/VLOOKUP(G51,'필요 경험치'!$B$3:$C$77,2,0),0),0)</f>
        <v>0</v>
      </c>
      <c r="H53" s="18">
        <f>IFERROR(IF(VLOOKUP(H51,'필요 경험치'!$B$3:$C$77,2,0),H52/VLOOKUP(H51,'필요 경험치'!$B$3:$C$77,2,0),0),0)</f>
        <v>0</v>
      </c>
      <c r="I53" s="18">
        <f>IFERROR(IF(VLOOKUP(I51,'필요 경험치'!$B$3:$C$77,2,0),I52/VLOOKUP(I51,'필요 경험치'!$B$3:$C$77,2,0),0),0)</f>
        <v>0</v>
      </c>
      <c r="J53" s="86">
        <f>IFERROR(IF(VLOOKUP(J51,'필요 경험치'!$B$3:$C$77,2,0),J52/VLOOKUP(J51,'필요 경험치'!$B$3:$C$77,2,0),0),0)</f>
        <v>0</v>
      </c>
      <c r="K53" s="58"/>
    </row>
    <row r="54" spans="3:11" x14ac:dyDescent="0.3">
      <c r="C54" s="53" t="s">
        <v>8</v>
      </c>
      <c r="D54" s="7"/>
      <c r="E54" s="8"/>
      <c r="F54" s="8"/>
      <c r="G54" s="8"/>
      <c r="H54" s="8"/>
      <c r="I54" s="8"/>
      <c r="J54" s="107"/>
      <c r="K54" s="58"/>
    </row>
    <row r="55" spans="3:11" x14ac:dyDescent="0.3">
      <c r="C55" s="53" t="s">
        <v>9</v>
      </c>
      <c r="D55" s="7"/>
      <c r="E55" s="8"/>
      <c r="F55" s="8"/>
      <c r="G55" s="8"/>
      <c r="H55" s="8"/>
      <c r="I55" s="8"/>
      <c r="J55" s="107"/>
      <c r="K55" s="58"/>
    </row>
    <row r="56" spans="3:11" x14ac:dyDescent="0.3">
      <c r="C56" s="13" t="s">
        <v>10</v>
      </c>
      <c r="D56" s="17">
        <f>IFERROR(IF(VLOOKUP(D54,'필요 경험치'!$B$3:$C$77,2,0),D55/VLOOKUP(D54,'필요 경험치'!$B$3:$C$77,2,0),0),0)</f>
        <v>0</v>
      </c>
      <c r="E56" s="18">
        <f>IFERROR(IF(VLOOKUP(E54,'필요 경험치'!$B$3:$C$77,2,0),E55/VLOOKUP(E54,'필요 경험치'!$B$3:$C$77,2,0),0),0)</f>
        <v>0</v>
      </c>
      <c r="F56" s="18">
        <f>IFERROR(IF(VLOOKUP(F54,'필요 경험치'!$B$3:$C$77,2,0),F55/VLOOKUP(F54,'필요 경험치'!$B$3:$C$77,2,0),0),0)</f>
        <v>0</v>
      </c>
      <c r="G56" s="18">
        <f>IFERROR(IF(VLOOKUP(G54,'필요 경험치'!$B$3:$C$77,2,0),G55/VLOOKUP(G54,'필요 경험치'!$B$3:$C$77,2,0),0),0)</f>
        <v>0</v>
      </c>
      <c r="H56" s="18">
        <f>IFERROR(IF(VLOOKUP(H54,'필요 경험치'!$B$3:$C$77,2,0),H55/VLOOKUP(H54,'필요 경험치'!$B$3:$C$77,2,0),0),0)</f>
        <v>0</v>
      </c>
      <c r="I56" s="18">
        <f>IFERROR(IF(VLOOKUP(I54,'필요 경험치'!$B$3:$C$77,2,0),I55/VLOOKUP(I54,'필요 경험치'!$B$3:$C$77,2,0),0),0)</f>
        <v>0</v>
      </c>
      <c r="J56" s="86">
        <f>IFERROR(IF(VLOOKUP(J54,'필요 경험치'!$B$3:$C$77,2,0),J55/VLOOKUP(J54,'필요 경험치'!$B$3:$C$77,2,0),0),0)</f>
        <v>0</v>
      </c>
      <c r="K56" s="58"/>
    </row>
    <row r="57" spans="3:11" x14ac:dyDescent="0.3">
      <c r="C57" s="53" t="s">
        <v>11</v>
      </c>
      <c r="D57" s="7"/>
      <c r="E57" s="8"/>
      <c r="F57" s="8"/>
      <c r="G57" s="8"/>
      <c r="H57" s="8"/>
      <c r="I57" s="8"/>
      <c r="J57" s="107"/>
      <c r="K57" s="58">
        <f t="shared" si="1"/>
        <v>0</v>
      </c>
    </row>
    <row r="58" spans="3:11" x14ac:dyDescent="0.3">
      <c r="C58" s="53" t="s">
        <v>13</v>
      </c>
      <c r="D58" s="7"/>
      <c r="E58" s="8"/>
      <c r="F58" s="8"/>
      <c r="G58" s="8"/>
      <c r="H58" s="8"/>
      <c r="I58" s="8"/>
      <c r="J58" s="107"/>
      <c r="K58" s="58">
        <f t="shared" si="1"/>
        <v>0</v>
      </c>
    </row>
    <row r="59" spans="3:11" x14ac:dyDescent="0.3">
      <c r="C59" s="53" t="s">
        <v>14</v>
      </c>
      <c r="D59" s="7"/>
      <c r="E59" s="8"/>
      <c r="F59" s="8"/>
      <c r="G59" s="8"/>
      <c r="H59" s="8"/>
      <c r="I59" s="8"/>
      <c r="J59" s="107"/>
      <c r="K59" s="58">
        <f t="shared" si="1"/>
        <v>0</v>
      </c>
    </row>
    <row r="60" spans="3:11" x14ac:dyDescent="0.3">
      <c r="C60" s="13" t="s">
        <v>12</v>
      </c>
      <c r="D60" s="26">
        <f>(SUM(D58,D59)/2)</f>
        <v>0</v>
      </c>
      <c r="E60" s="27">
        <f t="shared" ref="E60:J60" si="17">(SUM(E58,E59)/2)</f>
        <v>0</v>
      </c>
      <c r="F60" s="27">
        <f t="shared" si="17"/>
        <v>0</v>
      </c>
      <c r="G60" s="27">
        <f t="shared" si="17"/>
        <v>0</v>
      </c>
      <c r="H60" s="27">
        <f t="shared" si="17"/>
        <v>0</v>
      </c>
      <c r="I60" s="27">
        <f t="shared" si="17"/>
        <v>0</v>
      </c>
      <c r="J60" s="110">
        <f t="shared" si="17"/>
        <v>0</v>
      </c>
      <c r="K60" s="61">
        <f t="shared" si="1"/>
        <v>0</v>
      </c>
    </row>
    <row r="61" spans="3:11" x14ac:dyDescent="0.3">
      <c r="C61" s="13" t="s">
        <v>15</v>
      </c>
      <c r="D61" s="81">
        <f>IFERROR(IF(D54=D51,D55-D52,IF(D54-D51&gt;0,VLOOKUP(D54-1,'필요 경험치'!$E$3:$F$78,2,0)-VLOOKUP('10월'!D51-1,'필요 경험치'!$E$3:$F$78,2,0)-'10월'!D52+'10월'!D55,0)),0)</f>
        <v>0</v>
      </c>
      <c r="E61" s="85">
        <f>IFERROR(IF(E54=E51,E55-E52,IF(E54-E51&gt;0,VLOOKUP(E54-1,'필요 경험치'!$E$3:$F$78,2,0)-VLOOKUP('10월'!E51-1,'필요 경험치'!$E$3:$F$78,2,0)-'10월'!E52+'10월'!E55,0)),0)</f>
        <v>0</v>
      </c>
      <c r="F61" s="85">
        <f>IFERROR(IF(F54=F51,F55-F52,IF(F54-F51&gt;0,VLOOKUP(F54-1,'필요 경험치'!$E$3:$F$78,2,0)-VLOOKUP('10월'!F51-1,'필요 경험치'!$E$3:$F$78,2,0)-'10월'!F52+'10월'!F55,0)),0)</f>
        <v>0</v>
      </c>
      <c r="G61" s="85">
        <f>IFERROR(IF(G54=G51,G55-G52,IF(G54-G51&gt;0,VLOOKUP(G54-1,'필요 경험치'!$E$3:$F$78,2,0)-VLOOKUP('10월'!G51-1,'필요 경험치'!$E$3:$F$78,2,0)-'10월'!G52+'10월'!G55,0)),0)</f>
        <v>0</v>
      </c>
      <c r="H61" s="85">
        <f>IFERROR(IF(H54=H51,H55-H52,IF(H54-H51&gt;0,VLOOKUP(H54-1,'필요 경험치'!$E$3:$F$78,2,0)-VLOOKUP('10월'!H51-1,'필요 경험치'!$E$3:$F$78,2,0)-'10월'!H52+'10월'!H55,0)),0)</f>
        <v>0</v>
      </c>
      <c r="I61" s="85">
        <f>IFERROR(IF(I54=I51,I55-I52,IF(I54-I51&gt;0,VLOOKUP(I54-1,'필요 경험치'!$E$3:$F$78,2,0)-VLOOKUP('10월'!I51-1,'필요 경험치'!$E$3:$F$78,2,0)-'10월'!I52+'10월'!I55,0)),0)</f>
        <v>0</v>
      </c>
      <c r="J61" s="87">
        <f>IFERROR(IF(J54=J51,J55-J52,IF(J54-J51&gt;0,VLOOKUP(J54-1,'필요 경험치'!$E$3:$F$78,2,0)-VLOOKUP('10월'!J51-1,'필요 경험치'!$E$3:$F$78,2,0)-'10월'!J52+'10월'!J55,0)),0)</f>
        <v>0</v>
      </c>
      <c r="K61" s="62">
        <f t="shared" si="1"/>
        <v>0</v>
      </c>
    </row>
    <row r="62" spans="3:11" x14ac:dyDescent="0.3">
      <c r="C62" s="13" t="s">
        <v>16</v>
      </c>
      <c r="D62" s="19">
        <f>IFERROR((D61/D60),0)</f>
        <v>0</v>
      </c>
      <c r="E62" s="20">
        <f t="shared" ref="E62:J62" si="18">IFERROR((E61/E60),0)</f>
        <v>0</v>
      </c>
      <c r="F62" s="20">
        <f t="shared" si="18"/>
        <v>0</v>
      </c>
      <c r="G62" s="20">
        <f t="shared" si="18"/>
        <v>0</v>
      </c>
      <c r="H62" s="20">
        <f t="shared" si="18"/>
        <v>0</v>
      </c>
      <c r="I62" s="20">
        <f t="shared" si="18"/>
        <v>0</v>
      </c>
      <c r="J62" s="111">
        <f t="shared" si="18"/>
        <v>0</v>
      </c>
      <c r="K62" s="62">
        <f>IFERROR((K61/K60),0)</f>
        <v>0</v>
      </c>
    </row>
    <row r="63" spans="3:11" x14ac:dyDescent="0.3">
      <c r="C63" s="13" t="s">
        <v>17</v>
      </c>
      <c r="D63" s="21">
        <f>IFERROR(IF(VLOOKUP(D51,'필요 경험치'!$B$3:$C$77,2,0),D61/VLOOKUP(D51,'필요 경험치'!$B$3:$C$77,2,0),0),0)</f>
        <v>0</v>
      </c>
      <c r="E63" s="22">
        <f>IFERROR(IF(VLOOKUP(E51,'필요 경험치'!$B$3:$C$77,2,0),E61/VLOOKUP(E51,'필요 경험치'!$B$3:$C$77,2,0),0),0)</f>
        <v>0</v>
      </c>
      <c r="F63" s="22">
        <f>IFERROR(IF(VLOOKUP(F51,'필요 경험치'!$B$3:$C$77,2,0),F61/VLOOKUP(F51,'필요 경험치'!$B$3:$C$77,2,0),0),0)</f>
        <v>0</v>
      </c>
      <c r="G63" s="22">
        <f>IFERROR(IF(VLOOKUP(G51,'필요 경험치'!$B$3:$C$77,2,0),G61/VLOOKUP(G51,'필요 경험치'!$B$3:$C$77,2,0),0),0)</f>
        <v>0</v>
      </c>
      <c r="H63" s="22">
        <f>IFERROR(IF(VLOOKUP(H51,'필요 경험치'!$B$3:$C$77,2,0),H61/VLOOKUP(H51,'필요 경험치'!$B$3:$C$77,2,0),0),0)</f>
        <v>0</v>
      </c>
      <c r="I63" s="22">
        <f>IFERROR(IF(VLOOKUP(I51,'필요 경험치'!$B$3:$C$77,2,0),I61/VLOOKUP(I51,'필요 경험치'!$B$3:$C$77,2,0),0),0)</f>
        <v>0</v>
      </c>
      <c r="J63" s="88">
        <f>IFERROR(IF(VLOOKUP(J51,'필요 경험치'!$B$3:$C$77,2,0),J61/VLOOKUP(J51,'필요 경험치'!$B$3:$C$77,2,0),0),0)</f>
        <v>0</v>
      </c>
      <c r="K63" s="58"/>
    </row>
    <row r="64" spans="3:11" ht="17.25" thickBot="1" x14ac:dyDescent="0.35">
      <c r="C64" s="23" t="s">
        <v>18</v>
      </c>
      <c r="D64" s="24">
        <f>IFERROR((D63/D60),0)</f>
        <v>0</v>
      </c>
      <c r="E64" s="25">
        <f t="shared" ref="E64:J64" si="19">IFERROR((E63/E60),0)</f>
        <v>0</v>
      </c>
      <c r="F64" s="25">
        <f t="shared" si="19"/>
        <v>0</v>
      </c>
      <c r="G64" s="25">
        <f t="shared" si="19"/>
        <v>0</v>
      </c>
      <c r="H64" s="25">
        <f t="shared" si="19"/>
        <v>0</v>
      </c>
      <c r="I64" s="25">
        <f t="shared" si="19"/>
        <v>0</v>
      </c>
      <c r="J64" s="89">
        <f t="shared" si="19"/>
        <v>0</v>
      </c>
      <c r="K64" s="63"/>
    </row>
    <row r="65" spans="2:11" ht="17.25" thickBot="1" x14ac:dyDescent="0.35">
      <c r="B65" s="47" t="s">
        <v>25</v>
      </c>
      <c r="C65" s="55" t="s">
        <v>19</v>
      </c>
      <c r="D65" s="68">
        <f>D119</f>
        <v>43759</v>
      </c>
      <c r="E65" s="69">
        <f t="shared" ref="E65:J65" si="20">E119</f>
        <v>43760</v>
      </c>
      <c r="F65" s="69">
        <f t="shared" si="20"/>
        <v>43761</v>
      </c>
      <c r="G65" s="69">
        <f t="shared" si="20"/>
        <v>43762</v>
      </c>
      <c r="H65" s="69">
        <f t="shared" si="20"/>
        <v>43763</v>
      </c>
      <c r="I65" s="69">
        <f t="shared" si="20"/>
        <v>43764</v>
      </c>
      <c r="J65" s="70">
        <f t="shared" si="20"/>
        <v>43765</v>
      </c>
      <c r="K65" s="56" t="s">
        <v>39</v>
      </c>
    </row>
    <row r="66" spans="2:11" x14ac:dyDescent="0.3">
      <c r="C66" s="52" t="s">
        <v>0</v>
      </c>
      <c r="D66" s="104"/>
      <c r="E66" s="105"/>
      <c r="F66" s="105"/>
      <c r="G66" s="105"/>
      <c r="H66" s="105"/>
      <c r="I66" s="105"/>
      <c r="J66" s="106"/>
      <c r="K66" s="57">
        <f t="shared" si="1"/>
        <v>0</v>
      </c>
    </row>
    <row r="67" spans="2:11" x14ac:dyDescent="0.3">
      <c r="C67" s="53" t="s">
        <v>1</v>
      </c>
      <c r="D67" s="7"/>
      <c r="E67" s="8"/>
      <c r="F67" s="8"/>
      <c r="G67" s="8"/>
      <c r="H67" s="8"/>
      <c r="I67" s="8"/>
      <c r="J67" s="107"/>
      <c r="K67" s="58">
        <f t="shared" si="1"/>
        <v>0</v>
      </c>
    </row>
    <row r="68" spans="2:11" x14ac:dyDescent="0.3">
      <c r="C68" s="53" t="s">
        <v>2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8">
        <v>0</v>
      </c>
      <c r="K68" s="59">
        <f t="shared" si="1"/>
        <v>0</v>
      </c>
    </row>
    <row r="69" spans="2:11" x14ac:dyDescent="0.3">
      <c r="C69" s="13" t="s">
        <v>3</v>
      </c>
      <c r="D69" s="14">
        <f>IFERROR(D68/D80,0)</f>
        <v>0</v>
      </c>
      <c r="E69" s="15">
        <f t="shared" ref="E69:J69" si="21">IFERROR(E68/E80,0)</f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si="21"/>
        <v>0</v>
      </c>
      <c r="J69" s="109">
        <f t="shared" si="21"/>
        <v>0</v>
      </c>
      <c r="K69" s="60">
        <f>IFERROR((K68/K80),0)</f>
        <v>0</v>
      </c>
    </row>
    <row r="70" spans="2:11" x14ac:dyDescent="0.3">
      <c r="C70" s="13" t="s">
        <v>4</v>
      </c>
      <c r="D70" s="14">
        <f>SUM((D66*$D$3),(D67*$E$3),D68)</f>
        <v>0</v>
      </c>
      <c r="E70" s="16">
        <f t="shared" ref="E70:J70" si="22">SUM((E66*$D$3),(E67*$E$3),E68)</f>
        <v>0</v>
      </c>
      <c r="F70" s="16">
        <f t="shared" si="22"/>
        <v>0</v>
      </c>
      <c r="G70" s="16">
        <f t="shared" si="22"/>
        <v>0</v>
      </c>
      <c r="H70" s="16">
        <f t="shared" si="22"/>
        <v>0</v>
      </c>
      <c r="I70" s="16">
        <f t="shared" si="22"/>
        <v>0</v>
      </c>
      <c r="J70" s="101">
        <f t="shared" si="22"/>
        <v>0</v>
      </c>
      <c r="K70" s="60">
        <f t="shared" si="1"/>
        <v>0</v>
      </c>
    </row>
    <row r="71" spans="2:11" x14ac:dyDescent="0.3">
      <c r="C71" s="53" t="s">
        <v>5</v>
      </c>
      <c r="D71" s="7"/>
      <c r="E71" s="8"/>
      <c r="F71" s="8"/>
      <c r="G71" s="8"/>
      <c r="H71" s="8"/>
      <c r="I71" s="8"/>
      <c r="J71" s="107"/>
      <c r="K71" s="58"/>
    </row>
    <row r="72" spans="2:11" x14ac:dyDescent="0.3">
      <c r="C72" s="53" t="s">
        <v>6</v>
      </c>
      <c r="D72" s="7"/>
      <c r="E72" s="8"/>
      <c r="F72" s="8"/>
      <c r="G72" s="8"/>
      <c r="H72" s="8"/>
      <c r="I72" s="8"/>
      <c r="J72" s="107"/>
      <c r="K72" s="58"/>
    </row>
    <row r="73" spans="2:11" x14ac:dyDescent="0.3">
      <c r="C73" s="13" t="s">
        <v>7</v>
      </c>
      <c r="D73" s="17">
        <f>IFERROR(IF(VLOOKUP(D71,'필요 경험치'!$B$3:$C$77,2,0),D72/VLOOKUP(D71,'필요 경험치'!$B$3:$C$77,2,0),0),0)</f>
        <v>0</v>
      </c>
      <c r="E73" s="18">
        <f>IFERROR(IF(VLOOKUP(E71,'필요 경험치'!$B$3:$C$77,2,0),E72/VLOOKUP(E71,'필요 경험치'!$B$3:$C$77,2,0),0),0)</f>
        <v>0</v>
      </c>
      <c r="F73" s="18">
        <f>IFERROR(IF(VLOOKUP(F71,'필요 경험치'!$B$3:$C$77,2,0),F72/VLOOKUP(F71,'필요 경험치'!$B$3:$C$77,2,0),0),0)</f>
        <v>0</v>
      </c>
      <c r="G73" s="18">
        <f>IFERROR(IF(VLOOKUP(G71,'필요 경험치'!$B$3:$C$77,2,0),G72/VLOOKUP(G71,'필요 경험치'!$B$3:$C$77,2,0),0),0)</f>
        <v>0</v>
      </c>
      <c r="H73" s="18">
        <f>IFERROR(IF(VLOOKUP(H71,'필요 경험치'!$B$3:$C$77,2,0),H72/VLOOKUP(H71,'필요 경험치'!$B$3:$C$77,2,0),0),0)</f>
        <v>0</v>
      </c>
      <c r="I73" s="18">
        <f>IFERROR(IF(VLOOKUP(I71,'필요 경험치'!$B$3:$C$77,2,0),I72/VLOOKUP(I71,'필요 경험치'!$B$3:$C$77,2,0),0),0)</f>
        <v>0</v>
      </c>
      <c r="J73" s="86">
        <f>IFERROR(IF(VLOOKUP(J71,'필요 경험치'!$B$3:$C$77,2,0),J72/VLOOKUP(J71,'필요 경험치'!$B$3:$C$77,2,0),0),0)</f>
        <v>0</v>
      </c>
      <c r="K73" s="58"/>
    </row>
    <row r="74" spans="2:11" x14ac:dyDescent="0.3">
      <c r="C74" s="53" t="s">
        <v>8</v>
      </c>
      <c r="D74" s="7"/>
      <c r="E74" s="8"/>
      <c r="F74" s="8"/>
      <c r="G74" s="8"/>
      <c r="H74" s="8"/>
      <c r="I74" s="8"/>
      <c r="J74" s="107"/>
      <c r="K74" s="58"/>
    </row>
    <row r="75" spans="2:11" x14ac:dyDescent="0.3">
      <c r="C75" s="53" t="s">
        <v>9</v>
      </c>
      <c r="D75" s="7"/>
      <c r="E75" s="8"/>
      <c r="F75" s="8"/>
      <c r="G75" s="8"/>
      <c r="H75" s="8"/>
      <c r="I75" s="8"/>
      <c r="J75" s="107"/>
      <c r="K75" s="58"/>
    </row>
    <row r="76" spans="2:11" x14ac:dyDescent="0.3">
      <c r="C76" s="13" t="s">
        <v>10</v>
      </c>
      <c r="D76" s="17">
        <f>IFERROR(IF(VLOOKUP(D74,'필요 경험치'!$B$3:$C$77,2,0),D75/VLOOKUP(D74,'필요 경험치'!$B$3:$C$77,2,0),0),0)</f>
        <v>0</v>
      </c>
      <c r="E76" s="18">
        <f>IFERROR(IF(VLOOKUP(E74,'필요 경험치'!$B$3:$C$77,2,0),E75/VLOOKUP(E74,'필요 경험치'!$B$3:$C$77,2,0),0),0)</f>
        <v>0</v>
      </c>
      <c r="F76" s="18">
        <f>IFERROR(IF(VLOOKUP(F74,'필요 경험치'!$B$3:$C$77,2,0),F75/VLOOKUP(F74,'필요 경험치'!$B$3:$C$77,2,0),0),0)</f>
        <v>0</v>
      </c>
      <c r="G76" s="18">
        <f>IFERROR(IF(VLOOKUP(G74,'필요 경험치'!$B$3:$C$77,2,0),G75/VLOOKUP(G74,'필요 경험치'!$B$3:$C$77,2,0),0),0)</f>
        <v>0</v>
      </c>
      <c r="H76" s="18">
        <f>IFERROR(IF(VLOOKUP(H74,'필요 경험치'!$B$3:$C$77,2,0),H75/VLOOKUP(H74,'필요 경험치'!$B$3:$C$77,2,0),0),0)</f>
        <v>0</v>
      </c>
      <c r="I76" s="18">
        <f>IFERROR(IF(VLOOKUP(I74,'필요 경험치'!$B$3:$C$77,2,0),I75/VLOOKUP(I74,'필요 경험치'!$B$3:$C$77,2,0),0),0)</f>
        <v>0</v>
      </c>
      <c r="J76" s="86">
        <f>IFERROR(IF(VLOOKUP(J74,'필요 경험치'!$B$3:$C$77,2,0),J75/VLOOKUP(J74,'필요 경험치'!$B$3:$C$77,2,0),0),0)</f>
        <v>0</v>
      </c>
      <c r="K76" s="58"/>
    </row>
    <row r="77" spans="2:11" x14ac:dyDescent="0.3">
      <c r="C77" s="53" t="s">
        <v>11</v>
      </c>
      <c r="D77" s="7"/>
      <c r="E77" s="8"/>
      <c r="F77" s="8"/>
      <c r="G77" s="8"/>
      <c r="H77" s="8"/>
      <c r="I77" s="8"/>
      <c r="J77" s="107"/>
      <c r="K77" s="58">
        <f t="shared" ref="K77:K101" si="23">SUM(D77:J77)</f>
        <v>0</v>
      </c>
    </row>
    <row r="78" spans="2:11" x14ac:dyDescent="0.3">
      <c r="C78" s="53" t="s">
        <v>13</v>
      </c>
      <c r="D78" s="7"/>
      <c r="E78" s="8"/>
      <c r="F78" s="8"/>
      <c r="G78" s="8"/>
      <c r="H78" s="8"/>
      <c r="I78" s="8"/>
      <c r="J78" s="107"/>
      <c r="K78" s="58">
        <f t="shared" si="23"/>
        <v>0</v>
      </c>
    </row>
    <row r="79" spans="2:11" x14ac:dyDescent="0.3">
      <c r="C79" s="53" t="s">
        <v>14</v>
      </c>
      <c r="D79" s="7"/>
      <c r="E79" s="8"/>
      <c r="F79" s="8"/>
      <c r="G79" s="8"/>
      <c r="H79" s="8"/>
      <c r="I79" s="8"/>
      <c r="J79" s="107"/>
      <c r="K79" s="58">
        <f t="shared" si="23"/>
        <v>0</v>
      </c>
    </row>
    <row r="80" spans="2:11" x14ac:dyDescent="0.3">
      <c r="C80" s="13" t="s">
        <v>12</v>
      </c>
      <c r="D80" s="26">
        <f>(SUM(D78,D79)/2)</f>
        <v>0</v>
      </c>
      <c r="E80" s="27">
        <f t="shared" ref="E80:J80" si="24">(SUM(E78,E79)/2)</f>
        <v>0</v>
      </c>
      <c r="F80" s="27">
        <f t="shared" si="24"/>
        <v>0</v>
      </c>
      <c r="G80" s="27">
        <f t="shared" si="24"/>
        <v>0</v>
      </c>
      <c r="H80" s="27">
        <f t="shared" si="24"/>
        <v>0</v>
      </c>
      <c r="I80" s="27">
        <f t="shared" si="24"/>
        <v>0</v>
      </c>
      <c r="J80" s="110">
        <f t="shared" si="24"/>
        <v>0</v>
      </c>
      <c r="K80" s="61">
        <f t="shared" si="23"/>
        <v>0</v>
      </c>
    </row>
    <row r="81" spans="2:11" x14ac:dyDescent="0.3">
      <c r="C81" s="13" t="s">
        <v>15</v>
      </c>
      <c r="D81" s="81">
        <f>IFERROR(IF(D74=D71,D75-D72,IF(D74-D71&gt;0,VLOOKUP(D74-1,'필요 경험치'!$E$3:$F$78,2,0)-VLOOKUP('10월'!D71-1,'필요 경험치'!$E$3:$F$78,2,0)-'10월'!D72+'10월'!D75,0)),0)</f>
        <v>0</v>
      </c>
      <c r="E81" s="85">
        <f>IFERROR(IF(E74=E71,E75-E72,IF(E74-E71&gt;0,VLOOKUP(E74-1,'필요 경험치'!$E$3:$F$78,2,0)-VLOOKUP('10월'!E71-1,'필요 경험치'!$E$3:$F$78,2,0)-'10월'!E72+'10월'!E75,0)),0)</f>
        <v>0</v>
      </c>
      <c r="F81" s="85">
        <f>IFERROR(IF(F74=F71,F75-F72,IF(F74-F71&gt;0,VLOOKUP(F74-1,'필요 경험치'!$E$3:$F$78,2,0)-VLOOKUP('10월'!F71-1,'필요 경험치'!$E$3:$F$78,2,0)-'10월'!F72+'10월'!F75,0)),0)</f>
        <v>0</v>
      </c>
      <c r="G81" s="85">
        <f>IFERROR(IF(G74=G71,G75-G72,IF(G74-G71&gt;0,VLOOKUP(G74-1,'필요 경험치'!$E$3:$F$78,2,0)-VLOOKUP('10월'!G71-1,'필요 경험치'!$E$3:$F$78,2,0)-'10월'!G72+'10월'!G75,0)),0)</f>
        <v>0</v>
      </c>
      <c r="H81" s="85">
        <f>IFERROR(IF(H74=H71,H75-H72,IF(H74-H71&gt;0,VLOOKUP(H74-1,'필요 경험치'!$E$3:$F$78,2,0)-VLOOKUP('10월'!H71-1,'필요 경험치'!$E$3:$F$78,2,0)-'10월'!H72+'10월'!H75,0)),0)</f>
        <v>0</v>
      </c>
      <c r="I81" s="85">
        <f>IFERROR(IF(I74=I71,I75-I72,IF(I74-I71&gt;0,VLOOKUP(I74-1,'필요 경험치'!$E$3:$F$78,2,0)-VLOOKUP('10월'!I71-1,'필요 경험치'!$E$3:$F$78,2,0)-'10월'!I72+'10월'!I75,0)),0)</f>
        <v>0</v>
      </c>
      <c r="J81" s="87">
        <f>IFERROR(IF(J74=J71,J75-J72,IF(J74-J71&gt;0,VLOOKUP(J74-1,'필요 경험치'!$E$3:$F$78,2,0)-VLOOKUP('10월'!J71-1,'필요 경험치'!$E$3:$F$78,2,0)-'10월'!J72+'10월'!J75,0)),0)</f>
        <v>0</v>
      </c>
      <c r="K81" s="62">
        <f t="shared" si="23"/>
        <v>0</v>
      </c>
    </row>
    <row r="82" spans="2:11" x14ac:dyDescent="0.3">
      <c r="C82" s="13" t="s">
        <v>16</v>
      </c>
      <c r="D82" s="19">
        <f>IFERROR((D81/D80),0)</f>
        <v>0</v>
      </c>
      <c r="E82" s="20">
        <f t="shared" ref="E82:J82" si="25">IFERROR((E81/E80),0)</f>
        <v>0</v>
      </c>
      <c r="F82" s="20">
        <f t="shared" si="25"/>
        <v>0</v>
      </c>
      <c r="G82" s="20">
        <f t="shared" si="25"/>
        <v>0</v>
      </c>
      <c r="H82" s="20">
        <f t="shared" si="25"/>
        <v>0</v>
      </c>
      <c r="I82" s="20">
        <f t="shared" si="25"/>
        <v>0</v>
      </c>
      <c r="J82" s="111">
        <f t="shared" si="25"/>
        <v>0</v>
      </c>
      <c r="K82" s="62">
        <f>IFERROR((K81/K80),0)</f>
        <v>0</v>
      </c>
    </row>
    <row r="83" spans="2:11" x14ac:dyDescent="0.3">
      <c r="C83" s="13" t="s">
        <v>17</v>
      </c>
      <c r="D83" s="21">
        <f>IFERROR(IF(VLOOKUP(D71,'필요 경험치'!$B$3:$C$77,2,0),D81/VLOOKUP(D71,'필요 경험치'!$B$3:$C$77,2,0),0),0)</f>
        <v>0</v>
      </c>
      <c r="E83" s="22">
        <f>IFERROR(IF(VLOOKUP(E71,'필요 경험치'!$B$3:$C$77,2,0),E81/VLOOKUP(E71,'필요 경험치'!$B$3:$C$77,2,0),0),0)</f>
        <v>0</v>
      </c>
      <c r="F83" s="22">
        <f>IFERROR(IF(VLOOKUP(F71,'필요 경험치'!$B$3:$C$77,2,0),F81/VLOOKUP(F71,'필요 경험치'!$B$3:$C$77,2,0),0),0)</f>
        <v>0</v>
      </c>
      <c r="G83" s="22">
        <f>IFERROR(IF(VLOOKUP(G71,'필요 경험치'!$B$3:$C$77,2,0),G81/VLOOKUP(G71,'필요 경험치'!$B$3:$C$77,2,0),0),0)</f>
        <v>0</v>
      </c>
      <c r="H83" s="22">
        <f>IFERROR(IF(VLOOKUP(H71,'필요 경험치'!$B$3:$C$77,2,0),H81/VLOOKUP(H71,'필요 경험치'!$B$3:$C$77,2,0),0),0)</f>
        <v>0</v>
      </c>
      <c r="I83" s="22">
        <f>IFERROR(IF(VLOOKUP(I71,'필요 경험치'!$B$3:$C$77,2,0),I81/VLOOKUP(I71,'필요 경험치'!$B$3:$C$77,2,0),0),0)</f>
        <v>0</v>
      </c>
      <c r="J83" s="88">
        <f>IFERROR(IF(VLOOKUP(J71,'필요 경험치'!$B$3:$C$77,2,0),J81/VLOOKUP(J71,'필요 경험치'!$B$3:$C$77,2,0),0),0)</f>
        <v>0</v>
      </c>
      <c r="K83" s="58"/>
    </row>
    <row r="84" spans="2:11" ht="17.25" thickBot="1" x14ac:dyDescent="0.35">
      <c r="C84" s="23" t="s">
        <v>18</v>
      </c>
      <c r="D84" s="24">
        <f>IFERROR((D83/D80),0)</f>
        <v>0</v>
      </c>
      <c r="E84" s="25">
        <f t="shared" ref="E84:J84" si="26">IFERROR((E83/E80),0)</f>
        <v>0</v>
      </c>
      <c r="F84" s="25">
        <f t="shared" si="26"/>
        <v>0</v>
      </c>
      <c r="G84" s="25">
        <f t="shared" si="26"/>
        <v>0</v>
      </c>
      <c r="H84" s="25">
        <f t="shared" si="26"/>
        <v>0</v>
      </c>
      <c r="I84" s="25">
        <f t="shared" si="26"/>
        <v>0</v>
      </c>
      <c r="J84" s="89">
        <f t="shared" si="26"/>
        <v>0</v>
      </c>
      <c r="K84" s="63"/>
    </row>
    <row r="85" spans="2:11" ht="17.25" thickBot="1" x14ac:dyDescent="0.35">
      <c r="B85" s="47" t="s">
        <v>26</v>
      </c>
      <c r="C85" s="55" t="s">
        <v>19</v>
      </c>
      <c r="D85" s="68">
        <f>D120</f>
        <v>43766</v>
      </c>
      <c r="E85" s="69">
        <f t="shared" ref="E85:J85" si="27">E120</f>
        <v>43767</v>
      </c>
      <c r="F85" s="69">
        <f t="shared" si="27"/>
        <v>43768</v>
      </c>
      <c r="G85" s="69">
        <f t="shared" si="27"/>
        <v>43769</v>
      </c>
      <c r="H85" s="69">
        <f t="shared" si="27"/>
        <v>43770</v>
      </c>
      <c r="I85" s="69">
        <f t="shared" si="27"/>
        <v>43771</v>
      </c>
      <c r="J85" s="70">
        <f t="shared" si="27"/>
        <v>43772</v>
      </c>
      <c r="K85" s="56" t="s">
        <v>38</v>
      </c>
    </row>
    <row r="86" spans="2:11" x14ac:dyDescent="0.3">
      <c r="C86" s="52" t="s">
        <v>0</v>
      </c>
      <c r="D86" s="104"/>
      <c r="E86" s="105"/>
      <c r="F86" s="105"/>
      <c r="G86" s="105"/>
      <c r="H86" s="105"/>
      <c r="I86" s="105"/>
      <c r="J86" s="106"/>
      <c r="K86" s="57">
        <f t="shared" si="23"/>
        <v>0</v>
      </c>
    </row>
    <row r="87" spans="2:11" x14ac:dyDescent="0.3">
      <c r="C87" s="53" t="s">
        <v>1</v>
      </c>
      <c r="D87" s="7"/>
      <c r="E87" s="8"/>
      <c r="F87" s="8"/>
      <c r="G87" s="8"/>
      <c r="H87" s="8"/>
      <c r="I87" s="8"/>
      <c r="J87" s="107"/>
      <c r="K87" s="58">
        <f t="shared" si="23"/>
        <v>0</v>
      </c>
    </row>
    <row r="88" spans="2:11" x14ac:dyDescent="0.3">
      <c r="C88" s="53" t="s">
        <v>2</v>
      </c>
      <c r="D88" s="9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8">
        <v>0</v>
      </c>
      <c r="K88" s="59">
        <f t="shared" si="23"/>
        <v>0</v>
      </c>
    </row>
    <row r="89" spans="2:11" x14ac:dyDescent="0.3">
      <c r="C89" s="13" t="s">
        <v>3</v>
      </c>
      <c r="D89" s="14">
        <f>IFERROR(D88/D100,0)</f>
        <v>0</v>
      </c>
      <c r="E89" s="15">
        <f t="shared" ref="E89:J89" si="28">IFERROR(E88/E100,0)</f>
        <v>0</v>
      </c>
      <c r="F89" s="15">
        <f t="shared" si="28"/>
        <v>0</v>
      </c>
      <c r="G89" s="15">
        <f t="shared" si="28"/>
        <v>0</v>
      </c>
      <c r="H89" s="15">
        <f t="shared" si="28"/>
        <v>0</v>
      </c>
      <c r="I89" s="15">
        <f t="shared" si="28"/>
        <v>0</v>
      </c>
      <c r="J89" s="109">
        <f t="shared" si="28"/>
        <v>0</v>
      </c>
      <c r="K89" s="60">
        <f>IFERROR((K88/K100),0)</f>
        <v>0</v>
      </c>
    </row>
    <row r="90" spans="2:11" x14ac:dyDescent="0.3">
      <c r="C90" s="13" t="s">
        <v>4</v>
      </c>
      <c r="D90" s="14">
        <f>SUM((D86*$D$3),(D87*$E$3),D88)</f>
        <v>0</v>
      </c>
      <c r="E90" s="16">
        <f t="shared" ref="E90:J90" si="29">SUM((E86*$D$3),(E87*$E$3),E88)</f>
        <v>0</v>
      </c>
      <c r="F90" s="16">
        <f t="shared" si="29"/>
        <v>0</v>
      </c>
      <c r="G90" s="16">
        <f t="shared" si="29"/>
        <v>0</v>
      </c>
      <c r="H90" s="16">
        <f t="shared" si="29"/>
        <v>0</v>
      </c>
      <c r="I90" s="16">
        <f t="shared" si="29"/>
        <v>0</v>
      </c>
      <c r="J90" s="101">
        <f t="shared" si="29"/>
        <v>0</v>
      </c>
      <c r="K90" s="60">
        <f t="shared" si="23"/>
        <v>0</v>
      </c>
    </row>
    <row r="91" spans="2:11" x14ac:dyDescent="0.3">
      <c r="C91" s="53" t="s">
        <v>5</v>
      </c>
      <c r="D91" s="7"/>
      <c r="E91" s="8"/>
      <c r="F91" s="8"/>
      <c r="G91" s="8"/>
      <c r="H91" s="8"/>
      <c r="I91" s="8"/>
      <c r="J91" s="107"/>
      <c r="K91" s="58"/>
    </row>
    <row r="92" spans="2:11" x14ac:dyDescent="0.3">
      <c r="C92" s="53" t="s">
        <v>6</v>
      </c>
      <c r="D92" s="7"/>
      <c r="E92" s="8"/>
      <c r="F92" s="8"/>
      <c r="G92" s="8"/>
      <c r="H92" s="8"/>
      <c r="I92" s="8"/>
      <c r="J92" s="107"/>
      <c r="K92" s="58"/>
    </row>
    <row r="93" spans="2:11" x14ac:dyDescent="0.3">
      <c r="C93" s="13" t="s">
        <v>7</v>
      </c>
      <c r="D93" s="17">
        <f>IFERROR(IF(VLOOKUP(D91,'필요 경험치'!$B$3:$C$77,2,0),D92/VLOOKUP(D91,'필요 경험치'!$B$3:$C$77,2,0),0),0)</f>
        <v>0</v>
      </c>
      <c r="E93" s="18">
        <f>IFERROR(IF(VLOOKUP(E91,'필요 경험치'!$B$3:$C$77,2,0),E92/VLOOKUP(E91,'필요 경험치'!$B$3:$C$77,2,0),0),0)</f>
        <v>0</v>
      </c>
      <c r="F93" s="18">
        <f>IFERROR(IF(VLOOKUP(F91,'필요 경험치'!$B$3:$C$77,2,0),F92/VLOOKUP(F91,'필요 경험치'!$B$3:$C$77,2,0),0),0)</f>
        <v>0</v>
      </c>
      <c r="G93" s="18">
        <f>IFERROR(IF(VLOOKUP(G91,'필요 경험치'!$B$3:$C$77,2,0),G92/VLOOKUP(G91,'필요 경험치'!$B$3:$C$77,2,0),0),0)</f>
        <v>0</v>
      </c>
      <c r="H93" s="18">
        <f>IFERROR(IF(VLOOKUP(H91,'필요 경험치'!$B$3:$C$77,2,0),H92/VLOOKUP(H91,'필요 경험치'!$B$3:$C$77,2,0),0),0)</f>
        <v>0</v>
      </c>
      <c r="I93" s="18">
        <f>IFERROR(IF(VLOOKUP(I91,'필요 경험치'!$B$3:$C$77,2,0),I92/VLOOKUP(I91,'필요 경험치'!$B$3:$C$77,2,0),0),0)</f>
        <v>0</v>
      </c>
      <c r="J93" s="86">
        <f>IFERROR(IF(VLOOKUP(J91,'필요 경험치'!$B$3:$C$77,2,0),J92/VLOOKUP(J91,'필요 경험치'!$B$3:$C$77,2,0),0),0)</f>
        <v>0</v>
      </c>
      <c r="K93" s="58"/>
    </row>
    <row r="94" spans="2:11" x14ac:dyDescent="0.3">
      <c r="C94" s="53" t="s">
        <v>8</v>
      </c>
      <c r="D94" s="7"/>
      <c r="E94" s="8"/>
      <c r="F94" s="8"/>
      <c r="G94" s="8"/>
      <c r="H94" s="8"/>
      <c r="I94" s="8"/>
      <c r="J94" s="107"/>
      <c r="K94" s="58"/>
    </row>
    <row r="95" spans="2:11" x14ac:dyDescent="0.3">
      <c r="C95" s="53" t="s">
        <v>9</v>
      </c>
      <c r="D95" s="7"/>
      <c r="E95" s="8"/>
      <c r="F95" s="8"/>
      <c r="G95" s="8"/>
      <c r="H95" s="8"/>
      <c r="I95" s="8"/>
      <c r="J95" s="107"/>
      <c r="K95" s="58"/>
    </row>
    <row r="96" spans="2:11" x14ac:dyDescent="0.3">
      <c r="C96" s="13" t="s">
        <v>10</v>
      </c>
      <c r="D96" s="17">
        <f>IFERROR(IF(VLOOKUP(D94,'필요 경험치'!$B$3:$C$77,2,0),D95/VLOOKUP(D94,'필요 경험치'!$B$3:$C$77,2,0),0),0)</f>
        <v>0</v>
      </c>
      <c r="E96" s="18">
        <f>IFERROR(IF(VLOOKUP(E94,'필요 경험치'!$B$3:$C$77,2,0),E95/VLOOKUP(E94,'필요 경험치'!$B$3:$C$77,2,0),0),0)</f>
        <v>0</v>
      </c>
      <c r="F96" s="18">
        <f>IFERROR(IF(VLOOKUP(F94,'필요 경험치'!$B$3:$C$77,2,0),F95/VLOOKUP(F94,'필요 경험치'!$B$3:$C$77,2,0),0),0)</f>
        <v>0</v>
      </c>
      <c r="G96" s="18">
        <f>IFERROR(IF(VLOOKUP(G94,'필요 경험치'!$B$3:$C$77,2,0),G95/VLOOKUP(G94,'필요 경험치'!$B$3:$C$77,2,0),0),0)</f>
        <v>0</v>
      </c>
      <c r="H96" s="18">
        <f>IFERROR(IF(VLOOKUP(H94,'필요 경험치'!$B$3:$C$77,2,0),H95/VLOOKUP(H94,'필요 경험치'!$B$3:$C$77,2,0),0),0)</f>
        <v>0</v>
      </c>
      <c r="I96" s="18">
        <f>IFERROR(IF(VLOOKUP(I94,'필요 경험치'!$B$3:$C$77,2,0),I95/VLOOKUP(I94,'필요 경험치'!$B$3:$C$77,2,0),0),0)</f>
        <v>0</v>
      </c>
      <c r="J96" s="86">
        <f>IFERROR(IF(VLOOKUP(J94,'필요 경험치'!$B$3:$C$77,2,0),J95/VLOOKUP(J94,'필요 경험치'!$B$3:$C$77,2,0),0),0)</f>
        <v>0</v>
      </c>
      <c r="K96" s="58"/>
    </row>
    <row r="97" spans="3:11" x14ac:dyDescent="0.3">
      <c r="C97" s="53" t="s">
        <v>11</v>
      </c>
      <c r="D97" s="7"/>
      <c r="E97" s="8"/>
      <c r="F97" s="8"/>
      <c r="G97" s="8"/>
      <c r="H97" s="8"/>
      <c r="I97" s="8"/>
      <c r="J97" s="107"/>
      <c r="K97" s="58">
        <f t="shared" si="23"/>
        <v>0</v>
      </c>
    </row>
    <row r="98" spans="3:11" x14ac:dyDescent="0.3">
      <c r="C98" s="53" t="s">
        <v>13</v>
      </c>
      <c r="D98" s="7"/>
      <c r="E98" s="8"/>
      <c r="F98" s="8"/>
      <c r="G98" s="8"/>
      <c r="H98" s="8"/>
      <c r="I98" s="8"/>
      <c r="J98" s="107"/>
      <c r="K98" s="58">
        <f t="shared" si="23"/>
        <v>0</v>
      </c>
    </row>
    <row r="99" spans="3:11" x14ac:dyDescent="0.3">
      <c r="C99" s="53" t="s">
        <v>14</v>
      </c>
      <c r="D99" s="7"/>
      <c r="E99" s="8"/>
      <c r="F99" s="8"/>
      <c r="G99" s="8"/>
      <c r="H99" s="8"/>
      <c r="I99" s="8"/>
      <c r="J99" s="107"/>
      <c r="K99" s="58">
        <f t="shared" si="23"/>
        <v>0</v>
      </c>
    </row>
    <row r="100" spans="3:11" x14ac:dyDescent="0.3">
      <c r="C100" s="13" t="s">
        <v>12</v>
      </c>
      <c r="D100" s="26">
        <f>(SUM(D98,D99)/2)</f>
        <v>0</v>
      </c>
      <c r="E100" s="27">
        <f t="shared" ref="E100:J100" si="30">(SUM(E98,E99)/2)</f>
        <v>0</v>
      </c>
      <c r="F100" s="27">
        <f t="shared" si="30"/>
        <v>0</v>
      </c>
      <c r="G100" s="27">
        <f t="shared" si="30"/>
        <v>0</v>
      </c>
      <c r="H100" s="27">
        <f t="shared" si="30"/>
        <v>0</v>
      </c>
      <c r="I100" s="27">
        <f t="shared" si="30"/>
        <v>0</v>
      </c>
      <c r="J100" s="110">
        <f t="shared" si="30"/>
        <v>0</v>
      </c>
      <c r="K100" s="61">
        <f t="shared" si="23"/>
        <v>0</v>
      </c>
    </row>
    <row r="101" spans="3:11" x14ac:dyDescent="0.3">
      <c r="C101" s="13" t="s">
        <v>15</v>
      </c>
      <c r="D101" s="81">
        <f>IFERROR(IF(D94=D91,D95-D92,IF(D94-D91&gt;0,VLOOKUP(D94-1,'필요 경험치'!$E$3:$F$78,2,0)-VLOOKUP('10월'!D91-1,'필요 경험치'!$E$3:$F$78,2,0)-'10월'!D92+'10월'!D95,0)),0)</f>
        <v>0</v>
      </c>
      <c r="E101" s="85">
        <f>IFERROR(IF(E94=E91,E95-E92,IF(E94-E91&gt;0,VLOOKUP(E94-1,'필요 경험치'!$E$3:$F$78,2,0)-VLOOKUP('10월'!E91-1,'필요 경험치'!$E$3:$F$78,2,0)-'10월'!E92+'10월'!E95,0)),0)</f>
        <v>0</v>
      </c>
      <c r="F101" s="85">
        <f>IFERROR(IF(F94=F91,F95-F92,IF(F94-F91&gt;0,VLOOKUP(F94-1,'필요 경험치'!$E$3:$F$78,2,0)-VLOOKUP('10월'!F91-1,'필요 경험치'!$E$3:$F$78,2,0)-'10월'!F92+'10월'!F95,0)),0)</f>
        <v>0</v>
      </c>
      <c r="G101" s="85">
        <f>IFERROR(IF(G94=G91,G95-G92,IF(G94-G91&gt;0,VLOOKUP(G94-1,'필요 경험치'!$E$3:$F$78,2,0)-VLOOKUP('10월'!G91-1,'필요 경험치'!$E$3:$F$78,2,0)-'10월'!G92+'10월'!G95,0)),0)</f>
        <v>0</v>
      </c>
      <c r="H101" s="85">
        <f>IFERROR(IF(H94=H91,H95-H92,IF(H94-H91&gt;0,VLOOKUP(H94-1,'필요 경험치'!$E$3:$F$78,2,0)-VLOOKUP('10월'!H91-1,'필요 경험치'!$E$3:$F$78,2,0)-'10월'!H92+'10월'!H95,0)),0)</f>
        <v>0</v>
      </c>
      <c r="I101" s="85">
        <f>IFERROR(IF(I94=I91,I95-I92,IF(I94-I91&gt;0,VLOOKUP(I94-1,'필요 경험치'!$E$3:$F$78,2,0)-VLOOKUP('10월'!I91-1,'필요 경험치'!$E$3:$F$78,2,0)-'10월'!I92+'10월'!I95,0)),0)</f>
        <v>0</v>
      </c>
      <c r="J101" s="87">
        <f>IFERROR(IF(J94=J91,J95-J92,IF(J94-J91&gt;0,VLOOKUP(J94-1,'필요 경험치'!$E$3:$F$78,2,0)-VLOOKUP('10월'!J91-1,'필요 경험치'!$E$3:$F$78,2,0)-'10월'!J92+'10월'!J95,0)),0)</f>
        <v>0</v>
      </c>
      <c r="K101" s="62">
        <f t="shared" si="23"/>
        <v>0</v>
      </c>
    </row>
    <row r="102" spans="3:11" x14ac:dyDescent="0.3">
      <c r="C102" s="13" t="s">
        <v>16</v>
      </c>
      <c r="D102" s="19">
        <f>IFERROR((D101/D100),0)</f>
        <v>0</v>
      </c>
      <c r="E102" s="20">
        <f t="shared" ref="E102:J102" si="31">IFERROR((E101/E100),0)</f>
        <v>0</v>
      </c>
      <c r="F102" s="20">
        <f t="shared" si="31"/>
        <v>0</v>
      </c>
      <c r="G102" s="20">
        <f t="shared" si="31"/>
        <v>0</v>
      </c>
      <c r="H102" s="20">
        <f t="shared" si="31"/>
        <v>0</v>
      </c>
      <c r="I102" s="20">
        <f t="shared" si="31"/>
        <v>0</v>
      </c>
      <c r="J102" s="111">
        <f t="shared" si="31"/>
        <v>0</v>
      </c>
      <c r="K102" s="62">
        <f>IFERROR((K101/K100),0)</f>
        <v>0</v>
      </c>
    </row>
    <row r="103" spans="3:11" x14ac:dyDescent="0.3">
      <c r="C103" s="13" t="s">
        <v>17</v>
      </c>
      <c r="D103" s="21">
        <f>IFERROR(IF(VLOOKUP(D91,'필요 경험치'!$B$3:$C$77,2,0),D101/VLOOKUP(D91,'필요 경험치'!$B$3:$C$77,2,0),0),0)</f>
        <v>0</v>
      </c>
      <c r="E103" s="22">
        <f>IFERROR(IF(VLOOKUP(E91,'필요 경험치'!$B$3:$C$77,2,0),E101/VLOOKUP(E91,'필요 경험치'!$B$3:$C$77,2,0),0),0)</f>
        <v>0</v>
      </c>
      <c r="F103" s="22">
        <f>IFERROR(IF(VLOOKUP(F91,'필요 경험치'!$B$3:$C$77,2,0),F101/VLOOKUP(F91,'필요 경험치'!$B$3:$C$77,2,0),0),0)</f>
        <v>0</v>
      </c>
      <c r="G103" s="22">
        <f>IFERROR(IF(VLOOKUP(G91,'필요 경험치'!$B$3:$C$77,2,0),G101/VLOOKUP(G91,'필요 경험치'!$B$3:$C$77,2,0),0),0)</f>
        <v>0</v>
      </c>
      <c r="H103" s="22">
        <f>IFERROR(IF(VLOOKUP(H91,'필요 경험치'!$B$3:$C$77,2,0),H101/VLOOKUP(H91,'필요 경험치'!$B$3:$C$77,2,0),0),0)</f>
        <v>0</v>
      </c>
      <c r="I103" s="22">
        <f>IFERROR(IF(VLOOKUP(I91,'필요 경험치'!$B$3:$C$77,2,0),I101/VLOOKUP(I91,'필요 경험치'!$B$3:$C$77,2,0),0),0)</f>
        <v>0</v>
      </c>
      <c r="J103" s="88">
        <f>IFERROR(IF(VLOOKUP(J91,'필요 경험치'!$B$3:$C$77,2,0),J101/VLOOKUP(J91,'필요 경험치'!$B$3:$C$77,2,0),0),0)</f>
        <v>0</v>
      </c>
      <c r="K103" s="58"/>
    </row>
    <row r="104" spans="3:11" ht="17.25" thickBot="1" x14ac:dyDescent="0.35">
      <c r="C104" s="23" t="s">
        <v>18</v>
      </c>
      <c r="D104" s="24">
        <f>IFERROR((D103/D100),0)</f>
        <v>0</v>
      </c>
      <c r="E104" s="25">
        <f t="shared" ref="E104:J104" si="32">IFERROR((E103/E100),0)</f>
        <v>0</v>
      </c>
      <c r="F104" s="25">
        <f t="shared" si="32"/>
        <v>0</v>
      </c>
      <c r="G104" s="25">
        <f t="shared" si="32"/>
        <v>0</v>
      </c>
      <c r="H104" s="25">
        <f t="shared" si="32"/>
        <v>0</v>
      </c>
      <c r="I104" s="25">
        <f t="shared" si="32"/>
        <v>0</v>
      </c>
      <c r="J104" s="89">
        <f t="shared" si="32"/>
        <v>0</v>
      </c>
      <c r="K104" s="64"/>
    </row>
    <row r="115" spans="3:10" x14ac:dyDescent="0.3">
      <c r="C115" s="66"/>
      <c r="D115" s="66"/>
      <c r="E115" s="66"/>
      <c r="F115" s="66"/>
      <c r="G115" s="66"/>
      <c r="H115" s="66"/>
      <c r="I115" s="66"/>
      <c r="J115" s="66"/>
    </row>
    <row r="116" spans="3:10" x14ac:dyDescent="0.3">
      <c r="C116" s="66">
        <f>WEEKDAY(C5)</f>
        <v>3</v>
      </c>
      <c r="D116" s="67">
        <f>DATEVALUE(C5)-(C116-2)</f>
        <v>43738</v>
      </c>
      <c r="E116" s="67">
        <f>(D116+1)</f>
        <v>43739</v>
      </c>
      <c r="F116" s="67">
        <f t="shared" ref="F116:J116" si="33">(E116+1)</f>
        <v>43740</v>
      </c>
      <c r="G116" s="67">
        <f t="shared" si="33"/>
        <v>43741</v>
      </c>
      <c r="H116" s="67">
        <f t="shared" si="33"/>
        <v>43742</v>
      </c>
      <c r="I116" s="67">
        <f t="shared" si="33"/>
        <v>43743</v>
      </c>
      <c r="J116" s="67">
        <f t="shared" si="33"/>
        <v>43744</v>
      </c>
    </row>
    <row r="117" spans="3:10" x14ac:dyDescent="0.3">
      <c r="C117" s="66"/>
      <c r="D117" s="67">
        <f>D116+7</f>
        <v>43745</v>
      </c>
      <c r="E117" s="67">
        <f t="shared" ref="E117:J120" si="34">E116+7</f>
        <v>43746</v>
      </c>
      <c r="F117" s="67">
        <f t="shared" si="34"/>
        <v>43747</v>
      </c>
      <c r="G117" s="67">
        <f t="shared" si="34"/>
        <v>43748</v>
      </c>
      <c r="H117" s="67">
        <f t="shared" si="34"/>
        <v>43749</v>
      </c>
      <c r="I117" s="67">
        <f t="shared" si="34"/>
        <v>43750</v>
      </c>
      <c r="J117" s="67">
        <f t="shared" si="34"/>
        <v>43751</v>
      </c>
    </row>
    <row r="118" spans="3:10" x14ac:dyDescent="0.3">
      <c r="C118" s="66"/>
      <c r="D118" s="67">
        <f t="shared" ref="D118:D120" si="35">D117+7</f>
        <v>43752</v>
      </c>
      <c r="E118" s="67">
        <f t="shared" si="34"/>
        <v>43753</v>
      </c>
      <c r="F118" s="67">
        <f t="shared" si="34"/>
        <v>43754</v>
      </c>
      <c r="G118" s="67">
        <f t="shared" si="34"/>
        <v>43755</v>
      </c>
      <c r="H118" s="67">
        <f t="shared" si="34"/>
        <v>43756</v>
      </c>
      <c r="I118" s="67">
        <f t="shared" si="34"/>
        <v>43757</v>
      </c>
      <c r="J118" s="67">
        <f t="shared" si="34"/>
        <v>43758</v>
      </c>
    </row>
    <row r="119" spans="3:10" x14ac:dyDescent="0.3">
      <c r="C119" s="66"/>
      <c r="D119" s="67">
        <f t="shared" si="35"/>
        <v>43759</v>
      </c>
      <c r="E119" s="67">
        <f t="shared" si="34"/>
        <v>43760</v>
      </c>
      <c r="F119" s="67">
        <f t="shared" si="34"/>
        <v>43761</v>
      </c>
      <c r="G119" s="67">
        <f t="shared" si="34"/>
        <v>43762</v>
      </c>
      <c r="H119" s="67">
        <f t="shared" si="34"/>
        <v>43763</v>
      </c>
      <c r="I119" s="67">
        <f t="shared" si="34"/>
        <v>43764</v>
      </c>
      <c r="J119" s="67">
        <f t="shared" si="34"/>
        <v>43765</v>
      </c>
    </row>
    <row r="120" spans="3:10" x14ac:dyDescent="0.3">
      <c r="C120" s="66"/>
      <c r="D120" s="67">
        <f t="shared" si="35"/>
        <v>43766</v>
      </c>
      <c r="E120" s="67">
        <f t="shared" si="34"/>
        <v>43767</v>
      </c>
      <c r="F120" s="67">
        <f t="shared" si="34"/>
        <v>43768</v>
      </c>
      <c r="G120" s="67">
        <f t="shared" si="34"/>
        <v>43769</v>
      </c>
      <c r="H120" s="67">
        <f t="shared" si="34"/>
        <v>43770</v>
      </c>
      <c r="I120" s="67">
        <f t="shared" si="34"/>
        <v>43771</v>
      </c>
      <c r="J120" s="67">
        <f t="shared" si="34"/>
        <v>43772</v>
      </c>
    </row>
    <row r="121" spans="3:10" x14ac:dyDescent="0.3">
      <c r="C121" s="66"/>
      <c r="D121" s="66"/>
      <c r="E121" s="66"/>
      <c r="F121" s="66"/>
      <c r="G121" s="66"/>
      <c r="H121" s="66"/>
      <c r="I121" s="66"/>
      <c r="J121" s="66"/>
    </row>
  </sheetData>
  <sheetProtection algorithmName="SHA-512" hashValue="mzXYVexbOXT1uaD1clYKPmx/r3/+HTSWibYHo/g/xoVQK3xEF5kEgW7p7h898QRleHswxskuAAs3+Fz1yEHMsg==" saltValue="3EPtMk7j2s7J3/Tn/BETtA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  <ignoredErrors>
    <ignoredError sqref="C116:J120 K6:K8 K10:K24 K90:K104 K70:K84 K50:K64 K30:K44 K86:K88 K66:K68 K46:K48 K26:K28 D5:J5 D25:J25 D45:J45 D65:J65 D85:J85" unlockedFormula="1"/>
    <ignoredError sqref="K9 K89 K69 K49 K29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2" workbookViewId="0">
      <selection activeCell="D6" sqref="D6"/>
    </sheetView>
  </sheetViews>
  <sheetFormatPr defaultRowHeight="16.5" x14ac:dyDescent="0.3"/>
  <cols>
    <col min="1" max="1" width="1.625" style="65" customWidth="1"/>
    <col min="2" max="2" width="5.625" style="65" customWidth="1"/>
    <col min="3" max="3" width="15.5" style="65" bestFit="1" customWidth="1"/>
    <col min="4" max="10" width="17.375" style="65" customWidth="1"/>
    <col min="11" max="11" width="17.375" style="65" bestFit="1" customWidth="1"/>
    <col min="12" max="12" width="11.625" style="65" customWidth="1"/>
    <col min="13" max="16384" width="9" style="65"/>
  </cols>
  <sheetData>
    <row r="1" spans="2:11" ht="17.25" thickBot="1" x14ac:dyDescent="0.35"/>
    <row r="2" spans="2:11" ht="17.25" thickBot="1" x14ac:dyDescent="0.35">
      <c r="C2" s="48" t="s">
        <v>34</v>
      </c>
      <c r="D2" s="11" t="s">
        <v>21</v>
      </c>
      <c r="E2" s="12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7" t="s">
        <v>22</v>
      </c>
      <c r="C5" s="54" t="s">
        <v>41</v>
      </c>
      <c r="D5" s="112">
        <f>D116</f>
        <v>43766</v>
      </c>
      <c r="E5" s="113">
        <f t="shared" ref="E5:J5" si="0">E116</f>
        <v>43767</v>
      </c>
      <c r="F5" s="113">
        <f t="shared" si="0"/>
        <v>43768</v>
      </c>
      <c r="G5" s="113">
        <f t="shared" si="0"/>
        <v>43769</v>
      </c>
      <c r="H5" s="113">
        <f t="shared" si="0"/>
        <v>43770</v>
      </c>
      <c r="I5" s="113">
        <f t="shared" si="0"/>
        <v>43771</v>
      </c>
      <c r="J5" s="114">
        <f t="shared" si="0"/>
        <v>43772</v>
      </c>
      <c r="K5" s="56" t="s">
        <v>36</v>
      </c>
    </row>
    <row r="6" spans="2:11" x14ac:dyDescent="0.3">
      <c r="C6" s="96" t="s">
        <v>0</v>
      </c>
      <c r="D6" s="104"/>
      <c r="E6" s="105"/>
      <c r="F6" s="105"/>
      <c r="G6" s="105"/>
      <c r="H6" s="105"/>
      <c r="I6" s="105"/>
      <c r="J6" s="106"/>
      <c r="K6" s="99">
        <f>SUM(D6:J6)</f>
        <v>0</v>
      </c>
    </row>
    <row r="7" spans="2:11" x14ac:dyDescent="0.3">
      <c r="C7" s="97" t="s">
        <v>1</v>
      </c>
      <c r="D7" s="7"/>
      <c r="E7" s="8"/>
      <c r="F7" s="8"/>
      <c r="G7" s="8"/>
      <c r="H7" s="8"/>
      <c r="I7" s="8"/>
      <c r="J7" s="107"/>
      <c r="K7" s="83">
        <f t="shared" ref="K7:K70" si="1">SUM(D7:J7)</f>
        <v>0</v>
      </c>
    </row>
    <row r="8" spans="2:11" x14ac:dyDescent="0.3">
      <c r="C8" s="97" t="s">
        <v>2</v>
      </c>
      <c r="D8" s="9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8">
        <v>0</v>
      </c>
      <c r="K8" s="100">
        <f t="shared" si="1"/>
        <v>0</v>
      </c>
    </row>
    <row r="9" spans="2:11" x14ac:dyDescent="0.3">
      <c r="C9" s="82" t="s">
        <v>3</v>
      </c>
      <c r="D9" s="14">
        <f>IFERROR(D8/D20,0)</f>
        <v>0</v>
      </c>
      <c r="E9" s="15">
        <f t="shared" ref="E9:J9" si="2">IFERROR(E8/E20,0)</f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09">
        <f t="shared" si="2"/>
        <v>0</v>
      </c>
      <c r="K9" s="101">
        <f>IFERROR((K8/K20),0)</f>
        <v>0</v>
      </c>
    </row>
    <row r="10" spans="2:11" x14ac:dyDescent="0.3">
      <c r="C10" s="82" t="s">
        <v>4</v>
      </c>
      <c r="D10" s="14">
        <f>SUM((D6*$D$3),(D7*$E$3),D8)</f>
        <v>0</v>
      </c>
      <c r="E10" s="15">
        <f t="shared" ref="E10:J10" si="3">SUM((E6*$D$3),(E7*$E$3),E8)</f>
        <v>0</v>
      </c>
      <c r="F10" s="15">
        <f t="shared" si="3"/>
        <v>0</v>
      </c>
      <c r="G10" s="15">
        <f t="shared" si="3"/>
        <v>0</v>
      </c>
      <c r="H10" s="15">
        <f t="shared" si="3"/>
        <v>0</v>
      </c>
      <c r="I10" s="15">
        <f t="shared" si="3"/>
        <v>0</v>
      </c>
      <c r="J10" s="109">
        <f t="shared" si="3"/>
        <v>0</v>
      </c>
      <c r="K10" s="101">
        <f t="shared" si="1"/>
        <v>0</v>
      </c>
    </row>
    <row r="11" spans="2:11" x14ac:dyDescent="0.3">
      <c r="C11" s="97" t="s">
        <v>5</v>
      </c>
      <c r="D11" s="7"/>
      <c r="E11" s="8"/>
      <c r="F11" s="8"/>
      <c r="G11" s="8"/>
      <c r="H11" s="8"/>
      <c r="I11" s="8"/>
      <c r="J11" s="107"/>
      <c r="K11" s="83"/>
    </row>
    <row r="12" spans="2:11" x14ac:dyDescent="0.3">
      <c r="C12" s="97" t="s">
        <v>6</v>
      </c>
      <c r="D12" s="7"/>
      <c r="E12" s="8"/>
      <c r="F12" s="8"/>
      <c r="G12" s="8"/>
      <c r="H12" s="8"/>
      <c r="I12" s="8"/>
      <c r="J12" s="107"/>
      <c r="K12" s="83"/>
    </row>
    <row r="13" spans="2:11" x14ac:dyDescent="0.3">
      <c r="C13" s="82" t="s">
        <v>7</v>
      </c>
      <c r="D13" s="17">
        <f>IFERROR(IF(VLOOKUP(D11,'필요 경험치'!$B$3:$C$77,2,0),D12/VLOOKUP(D11,'필요 경험치'!$B$3:$C$77,2,0),0),0)</f>
        <v>0</v>
      </c>
      <c r="E13" s="18">
        <f>IFERROR(IF(VLOOKUP(E11,'필요 경험치'!$B$3:$C$77,2,0),E12/VLOOKUP(E11,'필요 경험치'!$B$3:$C$77,2,0),0),0)</f>
        <v>0</v>
      </c>
      <c r="F13" s="18">
        <f>IFERROR(IF(VLOOKUP(F11,'필요 경험치'!$B$3:$C$77,2,0),F12/VLOOKUP(F11,'필요 경험치'!$B$3:$C$77,2,0),0),0)</f>
        <v>0</v>
      </c>
      <c r="G13" s="18">
        <f>IFERROR(IF(VLOOKUP(G11,'필요 경험치'!$B$3:$C$77,2,0),G12/VLOOKUP(G11,'필요 경험치'!$B$3:$C$77,2,0),0),0)</f>
        <v>0</v>
      </c>
      <c r="H13" s="18">
        <f>IFERROR(IF(VLOOKUP(H11,'필요 경험치'!$B$3:$C$77,2,0),H12/VLOOKUP(H11,'필요 경험치'!$B$3:$C$77,2,0),0),0)</f>
        <v>0</v>
      </c>
      <c r="I13" s="18">
        <f>IFERROR(IF(VLOOKUP(I11,'필요 경험치'!$B$3:$C$77,2,0),I12/VLOOKUP(I11,'필요 경험치'!$B$3:$C$77,2,0),0),0)</f>
        <v>0</v>
      </c>
      <c r="J13" s="86">
        <f>IFERROR(IF(VLOOKUP(J11,'필요 경험치'!$B$3:$C$77,2,0),J12/VLOOKUP(J11,'필요 경험치'!$B$3:$C$77,2,0),0),0)</f>
        <v>0</v>
      </c>
      <c r="K13" s="83"/>
    </row>
    <row r="14" spans="2:11" x14ac:dyDescent="0.3">
      <c r="C14" s="97" t="s">
        <v>8</v>
      </c>
      <c r="D14" s="7"/>
      <c r="E14" s="8"/>
      <c r="F14" s="8"/>
      <c r="G14" s="8"/>
      <c r="H14" s="8"/>
      <c r="I14" s="8"/>
      <c r="J14" s="107"/>
      <c r="K14" s="83"/>
    </row>
    <row r="15" spans="2:11" x14ac:dyDescent="0.3">
      <c r="C15" s="97" t="s">
        <v>9</v>
      </c>
      <c r="D15" s="7"/>
      <c r="E15" s="8"/>
      <c r="F15" s="8"/>
      <c r="G15" s="8"/>
      <c r="H15" s="8"/>
      <c r="I15" s="8"/>
      <c r="J15" s="107"/>
      <c r="K15" s="83"/>
    </row>
    <row r="16" spans="2:11" x14ac:dyDescent="0.3">
      <c r="C16" s="82" t="s">
        <v>10</v>
      </c>
      <c r="D16" s="17">
        <f>IFERROR(IF(VLOOKUP(D14,'필요 경험치'!$B$3:$C$77,2,0),D15/VLOOKUP(D14,'필요 경험치'!$B$3:$C$77,2,0),0),0)</f>
        <v>0</v>
      </c>
      <c r="E16" s="18">
        <f>IFERROR(IF(VLOOKUP(E14,'필요 경험치'!$B$3:$C$77,2,0),E15/VLOOKUP(E14,'필요 경험치'!$B$3:$C$77,2,0),0),0)</f>
        <v>0</v>
      </c>
      <c r="F16" s="18">
        <f>IFERROR(IF(VLOOKUP(F14,'필요 경험치'!$B$3:$C$77,2,0),F15/VLOOKUP(F14,'필요 경험치'!$B$3:$C$77,2,0),0),0)</f>
        <v>0</v>
      </c>
      <c r="G16" s="18">
        <f>IFERROR(IF(VLOOKUP(G14,'필요 경험치'!$B$3:$C$77,2,0),G15/VLOOKUP(G14,'필요 경험치'!$B$3:$C$77,2,0),0),0)</f>
        <v>0</v>
      </c>
      <c r="H16" s="18">
        <f>IFERROR(IF(VLOOKUP(H14,'필요 경험치'!$B$3:$C$77,2,0),H15/VLOOKUP(H14,'필요 경험치'!$B$3:$C$77,2,0),0),0)</f>
        <v>0</v>
      </c>
      <c r="I16" s="18">
        <f>IFERROR(IF(VLOOKUP(I14,'필요 경험치'!$B$3:$C$77,2,0),I15/VLOOKUP(I14,'필요 경험치'!$B$3:$C$77,2,0),0),0)</f>
        <v>0</v>
      </c>
      <c r="J16" s="86">
        <f>IFERROR(IF(VLOOKUP(J14,'필요 경험치'!$B$3:$C$77,2,0),J15/VLOOKUP(J14,'필요 경험치'!$B$3:$C$77,2,0),0),0)</f>
        <v>0</v>
      </c>
      <c r="K16" s="83"/>
    </row>
    <row r="17" spans="2:11" x14ac:dyDescent="0.3">
      <c r="C17" s="97" t="s">
        <v>11</v>
      </c>
      <c r="D17" s="7"/>
      <c r="E17" s="8"/>
      <c r="F17" s="8"/>
      <c r="G17" s="8"/>
      <c r="H17" s="8"/>
      <c r="I17" s="8"/>
      <c r="J17" s="107"/>
      <c r="K17" s="83">
        <f>SUM(D17:J17)</f>
        <v>0</v>
      </c>
    </row>
    <row r="18" spans="2:11" x14ac:dyDescent="0.3">
      <c r="C18" s="97" t="s">
        <v>13</v>
      </c>
      <c r="D18" s="7"/>
      <c r="E18" s="8"/>
      <c r="F18" s="8"/>
      <c r="G18" s="8"/>
      <c r="H18" s="8"/>
      <c r="I18" s="8"/>
      <c r="J18" s="107"/>
      <c r="K18" s="83">
        <f t="shared" ref="K18:K19" si="4">SUM(D18:J18)</f>
        <v>0</v>
      </c>
    </row>
    <row r="19" spans="2:11" x14ac:dyDescent="0.3">
      <c r="C19" s="97" t="s">
        <v>14</v>
      </c>
      <c r="D19" s="7"/>
      <c r="E19" s="8"/>
      <c r="F19" s="8"/>
      <c r="G19" s="8"/>
      <c r="H19" s="8"/>
      <c r="I19" s="8"/>
      <c r="J19" s="107"/>
      <c r="K19" s="83">
        <f t="shared" si="4"/>
        <v>0</v>
      </c>
    </row>
    <row r="20" spans="2:11" x14ac:dyDescent="0.3">
      <c r="C20" s="82" t="s">
        <v>12</v>
      </c>
      <c r="D20" s="26">
        <f>(SUM(D18,D19)/2)</f>
        <v>0</v>
      </c>
      <c r="E20" s="27">
        <f t="shared" ref="E20:J20" si="5">(SUM(E18,E19)/2)</f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110">
        <f t="shared" si="5"/>
        <v>0</v>
      </c>
      <c r="K20" s="102">
        <f t="shared" si="1"/>
        <v>0</v>
      </c>
    </row>
    <row r="21" spans="2:11" x14ac:dyDescent="0.3">
      <c r="C21" s="82" t="s">
        <v>15</v>
      </c>
      <c r="D21" s="81">
        <f>IFERROR(IF(D14=D11,D15-D12,IF(D14-D11&gt;0,VLOOKUP(D14-1,'필요 경험치'!$E$3:$F$78,2,0)-VLOOKUP('11월'!D11-1,'필요 경험치'!$E$3:$F$78,2,0)-'11월'!D12+'10월'!D15,0)),0)</f>
        <v>0</v>
      </c>
      <c r="E21" s="85">
        <f>IFERROR(IF(E14=E11,E15-E12,IF(E14-E11&gt;0,VLOOKUP(E14-1,'필요 경험치'!$E$3:$F$78,2,0)-VLOOKUP('11월'!E11-1,'필요 경험치'!$E$3:$F$78,2,0)-'11월'!E12+'10월'!E15,0)),0)</f>
        <v>0</v>
      </c>
      <c r="F21" s="85">
        <f>IFERROR(IF(F14=F11,F15-F12,IF(F14-F11&gt;0,VLOOKUP(F14-1,'필요 경험치'!$E$3:$F$78,2,0)-VLOOKUP('11월'!F11-1,'필요 경험치'!$E$3:$F$78,2,0)-'11월'!F12+'10월'!F15,0)),0)</f>
        <v>0</v>
      </c>
      <c r="G21" s="85">
        <f>IFERROR(IF(G14=G11,G15-G12,IF(G14-G11&gt;0,VLOOKUP(G14-1,'필요 경험치'!$E$3:$F$78,2,0)-VLOOKUP('11월'!G11-1,'필요 경험치'!$E$3:$F$78,2,0)-'11월'!G12+'10월'!G15,0)),0)</f>
        <v>0</v>
      </c>
      <c r="H21" s="85">
        <f>IFERROR(IF(H14=H11,H15-H12,IF(H14-H11&gt;0,VLOOKUP(H14-1,'필요 경험치'!$E$3:$F$78,2,0)-VLOOKUP('11월'!H11-1,'필요 경험치'!$E$3:$F$78,2,0)-'11월'!H12+'10월'!H15,0)),0)</f>
        <v>0</v>
      </c>
      <c r="I21" s="85">
        <f>IFERROR(IF(I14=I11,I15-I12,IF(I14-I11&gt;0,VLOOKUP(I14-1,'필요 경험치'!$E$3:$F$78,2,0)-VLOOKUP('11월'!I11-1,'필요 경험치'!$E$3:$F$78,2,0)-'11월'!I12+'10월'!I15,0)),0)</f>
        <v>0</v>
      </c>
      <c r="J21" s="87">
        <f>IFERROR(IF(J14=J11,J15-J12,IF(J14-J11&gt;0,VLOOKUP(J14-1,'필요 경험치'!$E$3:$F$78,2,0)-VLOOKUP('11월'!J11-1,'필요 경험치'!$E$3:$F$78,2,0)-'11월'!J12+'10월'!J15,0)),0)</f>
        <v>0</v>
      </c>
      <c r="K21" s="84">
        <f t="shared" si="1"/>
        <v>0</v>
      </c>
    </row>
    <row r="22" spans="2:11" x14ac:dyDescent="0.3">
      <c r="C22" s="82" t="s">
        <v>16</v>
      </c>
      <c r="D22" s="19">
        <f>IFERROR((D21/D20),0)</f>
        <v>0</v>
      </c>
      <c r="E22" s="20">
        <f t="shared" ref="E22:J22" si="6">IFERROR((E21/E20),0)</f>
        <v>0</v>
      </c>
      <c r="F22" s="20">
        <f t="shared" si="6"/>
        <v>0</v>
      </c>
      <c r="G22" s="20">
        <f t="shared" si="6"/>
        <v>0</v>
      </c>
      <c r="H22" s="20">
        <f t="shared" si="6"/>
        <v>0</v>
      </c>
      <c r="I22" s="20">
        <f t="shared" si="6"/>
        <v>0</v>
      </c>
      <c r="J22" s="111">
        <f t="shared" si="6"/>
        <v>0</v>
      </c>
      <c r="K22" s="84">
        <f>IFERROR((K21/K20),0)</f>
        <v>0</v>
      </c>
    </row>
    <row r="23" spans="2:11" x14ac:dyDescent="0.3">
      <c r="C23" s="82" t="s">
        <v>17</v>
      </c>
      <c r="D23" s="21">
        <f>IFERROR(IF(VLOOKUP(D11,'필요 경험치'!$B$3:$C$77,2,0),D21/VLOOKUP(D11,'필요 경험치'!$B$3:$C$77,2,0),0),0)</f>
        <v>0</v>
      </c>
      <c r="E23" s="22">
        <f>IFERROR(IF(VLOOKUP(E11,'필요 경험치'!$B$3:$C$77,2,0),E21/VLOOKUP(E11,'필요 경험치'!$B$3:$C$77,2,0),0),0)</f>
        <v>0</v>
      </c>
      <c r="F23" s="22">
        <f>IFERROR(IF(VLOOKUP(F11,'필요 경험치'!$B$3:$C$77,2,0),F21/VLOOKUP(F11,'필요 경험치'!$B$3:$C$77,2,0),0),0)</f>
        <v>0</v>
      </c>
      <c r="G23" s="22">
        <f>IFERROR(IF(VLOOKUP(G11,'필요 경험치'!$B$3:$C$77,2,0),G21/VLOOKUP(G11,'필요 경험치'!$B$3:$C$77,2,0),0),0)</f>
        <v>0</v>
      </c>
      <c r="H23" s="22">
        <f>IFERROR(IF(VLOOKUP(H11,'필요 경험치'!$B$3:$C$77,2,0),H21/VLOOKUP(H11,'필요 경험치'!$B$3:$C$77,2,0),0),0)</f>
        <v>0</v>
      </c>
      <c r="I23" s="22">
        <f>IFERROR(IF(VLOOKUP(I11,'필요 경험치'!$B$3:$C$77,2,0),I21/VLOOKUP(I11,'필요 경험치'!$B$3:$C$77,2,0),0),0)</f>
        <v>0</v>
      </c>
      <c r="J23" s="88">
        <f>IFERROR(IF(VLOOKUP(J11,'필요 경험치'!$B$3:$C$77,2,0),J21/VLOOKUP(J11,'필요 경험치'!$B$3:$C$77,2,0),0),0)</f>
        <v>0</v>
      </c>
      <c r="K23" s="83"/>
    </row>
    <row r="24" spans="2:11" ht="17.25" thickBot="1" x14ac:dyDescent="0.35">
      <c r="C24" s="98" t="s">
        <v>18</v>
      </c>
      <c r="D24" s="24">
        <f>IFERROR((D23/D20),0)</f>
        <v>0</v>
      </c>
      <c r="E24" s="25">
        <f t="shared" ref="E24:J24" si="7">IFERROR((E23/E20),0)</f>
        <v>0</v>
      </c>
      <c r="F24" s="25">
        <f t="shared" si="7"/>
        <v>0</v>
      </c>
      <c r="G24" s="25">
        <f t="shared" si="7"/>
        <v>0</v>
      </c>
      <c r="H24" s="25">
        <f t="shared" si="7"/>
        <v>0</v>
      </c>
      <c r="I24" s="25">
        <f t="shared" si="7"/>
        <v>0</v>
      </c>
      <c r="J24" s="89">
        <f t="shared" si="7"/>
        <v>0</v>
      </c>
      <c r="K24" s="103"/>
    </row>
    <row r="25" spans="2:11" ht="17.25" thickBot="1" x14ac:dyDescent="0.35">
      <c r="B25" s="47" t="s">
        <v>23</v>
      </c>
      <c r="C25" s="55" t="s">
        <v>19</v>
      </c>
      <c r="D25" s="115">
        <f>D117</f>
        <v>43773</v>
      </c>
      <c r="E25" s="116">
        <f t="shared" ref="E25:J25" si="8">E117</f>
        <v>43774</v>
      </c>
      <c r="F25" s="116">
        <f t="shared" si="8"/>
        <v>43775</v>
      </c>
      <c r="G25" s="116">
        <f t="shared" si="8"/>
        <v>43776</v>
      </c>
      <c r="H25" s="116">
        <f t="shared" si="8"/>
        <v>43777</v>
      </c>
      <c r="I25" s="116">
        <f t="shared" si="8"/>
        <v>43778</v>
      </c>
      <c r="J25" s="117">
        <f t="shared" si="8"/>
        <v>43779</v>
      </c>
      <c r="K25" s="56" t="s">
        <v>37</v>
      </c>
    </row>
    <row r="26" spans="2:11" x14ac:dyDescent="0.3">
      <c r="C26" s="52" t="s">
        <v>0</v>
      </c>
      <c r="D26" s="104"/>
      <c r="E26" s="105"/>
      <c r="F26" s="105"/>
      <c r="G26" s="105"/>
      <c r="H26" s="105"/>
      <c r="I26" s="105"/>
      <c r="J26" s="106"/>
      <c r="K26" s="57">
        <f t="shared" si="1"/>
        <v>0</v>
      </c>
    </row>
    <row r="27" spans="2:11" x14ac:dyDescent="0.3">
      <c r="C27" s="53" t="s">
        <v>1</v>
      </c>
      <c r="D27" s="7"/>
      <c r="E27" s="8"/>
      <c r="F27" s="8"/>
      <c r="G27" s="8"/>
      <c r="H27" s="8"/>
      <c r="I27" s="8"/>
      <c r="J27" s="107"/>
      <c r="K27" s="58">
        <f t="shared" si="1"/>
        <v>0</v>
      </c>
    </row>
    <row r="28" spans="2:11" x14ac:dyDescent="0.3">
      <c r="C28" s="53" t="s">
        <v>2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8">
        <v>0</v>
      </c>
      <c r="K28" s="59">
        <f t="shared" si="1"/>
        <v>0</v>
      </c>
    </row>
    <row r="29" spans="2:11" x14ac:dyDescent="0.3">
      <c r="C29" s="13" t="s">
        <v>3</v>
      </c>
      <c r="D29" s="14">
        <f>IFERROR(D28/D40,0)</f>
        <v>0</v>
      </c>
      <c r="E29" s="15">
        <f t="shared" ref="E29:J29" si="9">IFERROR(E28/E40,0)</f>
        <v>0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09">
        <f t="shared" si="9"/>
        <v>0</v>
      </c>
      <c r="K29" s="60">
        <f>IFERROR((K28/K40),0)</f>
        <v>0</v>
      </c>
    </row>
    <row r="30" spans="2:11" x14ac:dyDescent="0.3">
      <c r="C30" s="13" t="s">
        <v>4</v>
      </c>
      <c r="D30" s="14">
        <f>SUM((D26*$D$3),(D27*$E$3),D28)</f>
        <v>0</v>
      </c>
      <c r="E30" s="15">
        <f t="shared" ref="E30:J30" si="10">SUM((E26*$D$3),(E27*$E$3),E28)</f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5">
        <f t="shared" si="10"/>
        <v>0</v>
      </c>
      <c r="J30" s="109">
        <f t="shared" si="10"/>
        <v>0</v>
      </c>
      <c r="K30" s="60">
        <f t="shared" si="1"/>
        <v>0</v>
      </c>
    </row>
    <row r="31" spans="2:11" x14ac:dyDescent="0.3">
      <c r="C31" s="53" t="s">
        <v>5</v>
      </c>
      <c r="D31" s="7"/>
      <c r="E31" s="8"/>
      <c r="F31" s="8"/>
      <c r="G31" s="8"/>
      <c r="H31" s="8"/>
      <c r="I31" s="8"/>
      <c r="J31" s="107"/>
      <c r="K31" s="58"/>
    </row>
    <row r="32" spans="2:11" x14ac:dyDescent="0.3">
      <c r="C32" s="53" t="s">
        <v>6</v>
      </c>
      <c r="D32" s="7"/>
      <c r="E32" s="8"/>
      <c r="F32" s="8"/>
      <c r="G32" s="8"/>
      <c r="H32" s="8"/>
      <c r="I32" s="8"/>
      <c r="J32" s="107"/>
      <c r="K32" s="58"/>
    </row>
    <row r="33" spans="2:11" x14ac:dyDescent="0.3">
      <c r="C33" s="13" t="s">
        <v>7</v>
      </c>
      <c r="D33" s="17">
        <f>IFERROR(IF(VLOOKUP(D31,'필요 경험치'!$B$3:$C$77,2,0),D32/VLOOKUP(D31,'필요 경험치'!$B$3:$C$77,2,0),0),0)</f>
        <v>0</v>
      </c>
      <c r="E33" s="18">
        <f>IFERROR(IF(VLOOKUP(E31,'필요 경험치'!$B$3:$C$77,2,0),E32/VLOOKUP(E31,'필요 경험치'!$B$3:$C$77,2,0),0),0)</f>
        <v>0</v>
      </c>
      <c r="F33" s="18">
        <f>IFERROR(IF(VLOOKUP(F31,'필요 경험치'!$B$3:$C$77,2,0),F32/VLOOKUP(F31,'필요 경험치'!$B$3:$C$77,2,0),0),0)</f>
        <v>0</v>
      </c>
      <c r="G33" s="18">
        <f>IFERROR(IF(VLOOKUP(G31,'필요 경험치'!$B$3:$C$77,2,0),G32/VLOOKUP(G31,'필요 경험치'!$B$3:$C$77,2,0),0),0)</f>
        <v>0</v>
      </c>
      <c r="H33" s="18">
        <f>IFERROR(IF(VLOOKUP(H31,'필요 경험치'!$B$3:$C$77,2,0),H32/VLOOKUP(H31,'필요 경험치'!$B$3:$C$77,2,0),0),0)</f>
        <v>0</v>
      </c>
      <c r="I33" s="18">
        <f>IFERROR(IF(VLOOKUP(I31,'필요 경험치'!$B$3:$C$77,2,0),I32/VLOOKUP(I31,'필요 경험치'!$B$3:$C$77,2,0),0),0)</f>
        <v>0</v>
      </c>
      <c r="J33" s="86">
        <f>IFERROR(IF(VLOOKUP(J31,'필요 경험치'!$B$3:$C$77,2,0),J32/VLOOKUP(J31,'필요 경험치'!$B$3:$C$77,2,0),0),0)</f>
        <v>0</v>
      </c>
      <c r="K33" s="58"/>
    </row>
    <row r="34" spans="2:11" x14ac:dyDescent="0.3">
      <c r="C34" s="53" t="s">
        <v>8</v>
      </c>
      <c r="D34" s="7"/>
      <c r="E34" s="8"/>
      <c r="F34" s="8"/>
      <c r="G34" s="8"/>
      <c r="H34" s="8"/>
      <c r="I34" s="8"/>
      <c r="J34" s="107"/>
      <c r="K34" s="58"/>
    </row>
    <row r="35" spans="2:11" x14ac:dyDescent="0.3">
      <c r="C35" s="53" t="s">
        <v>9</v>
      </c>
      <c r="D35" s="7"/>
      <c r="E35" s="8"/>
      <c r="F35" s="8"/>
      <c r="G35" s="8"/>
      <c r="H35" s="8"/>
      <c r="I35" s="8"/>
      <c r="J35" s="107"/>
      <c r="K35" s="58"/>
    </row>
    <row r="36" spans="2:11" x14ac:dyDescent="0.3">
      <c r="C36" s="13" t="s">
        <v>10</v>
      </c>
      <c r="D36" s="17">
        <f>IFERROR(IF(VLOOKUP(D34,'필요 경험치'!$B$3:$C$77,2,0),D35/VLOOKUP(D34,'필요 경험치'!$B$3:$C$77,2,0),0),0)</f>
        <v>0</v>
      </c>
      <c r="E36" s="18">
        <f>IFERROR(IF(VLOOKUP(E34,'필요 경험치'!$B$3:$C$77,2,0),E35/VLOOKUP(E34,'필요 경험치'!$B$3:$C$77,2,0),0),0)</f>
        <v>0</v>
      </c>
      <c r="F36" s="18">
        <f>IFERROR(IF(VLOOKUP(F34,'필요 경험치'!$B$3:$C$77,2,0),F35/VLOOKUP(F34,'필요 경험치'!$B$3:$C$77,2,0),0),0)</f>
        <v>0</v>
      </c>
      <c r="G36" s="18">
        <f>IFERROR(IF(VLOOKUP(G34,'필요 경험치'!$B$3:$C$77,2,0),G35/VLOOKUP(G34,'필요 경험치'!$B$3:$C$77,2,0),0),0)</f>
        <v>0</v>
      </c>
      <c r="H36" s="18">
        <f>IFERROR(IF(VLOOKUP(H34,'필요 경험치'!$B$3:$C$77,2,0),H35/VLOOKUP(H34,'필요 경험치'!$B$3:$C$77,2,0),0),0)</f>
        <v>0</v>
      </c>
      <c r="I36" s="18">
        <f>IFERROR(IF(VLOOKUP(I34,'필요 경험치'!$B$3:$C$77,2,0),I35/VLOOKUP(I34,'필요 경험치'!$B$3:$C$77,2,0),0),0)</f>
        <v>0</v>
      </c>
      <c r="J36" s="86">
        <f>IFERROR(IF(VLOOKUP(J34,'필요 경험치'!$B$3:$C$77,2,0),J35/VLOOKUP(J34,'필요 경험치'!$B$3:$C$77,2,0),0),0)</f>
        <v>0</v>
      </c>
      <c r="K36" s="58"/>
    </row>
    <row r="37" spans="2:11" x14ac:dyDescent="0.3">
      <c r="C37" s="53" t="s">
        <v>11</v>
      </c>
      <c r="D37" s="7"/>
      <c r="E37" s="8"/>
      <c r="F37" s="8"/>
      <c r="G37" s="8"/>
      <c r="H37" s="8"/>
      <c r="I37" s="8"/>
      <c r="J37" s="107"/>
      <c r="K37" s="58">
        <f t="shared" si="1"/>
        <v>0</v>
      </c>
    </row>
    <row r="38" spans="2:11" x14ac:dyDescent="0.3">
      <c r="C38" s="53" t="s">
        <v>13</v>
      </c>
      <c r="D38" s="7"/>
      <c r="E38" s="8"/>
      <c r="F38" s="8"/>
      <c r="G38" s="8"/>
      <c r="H38" s="8"/>
      <c r="I38" s="8"/>
      <c r="J38" s="107"/>
      <c r="K38" s="58">
        <f t="shared" si="1"/>
        <v>0</v>
      </c>
    </row>
    <row r="39" spans="2:11" x14ac:dyDescent="0.3">
      <c r="C39" s="53" t="s">
        <v>14</v>
      </c>
      <c r="D39" s="7"/>
      <c r="E39" s="8"/>
      <c r="F39" s="8"/>
      <c r="G39" s="8"/>
      <c r="H39" s="8"/>
      <c r="I39" s="8"/>
      <c r="J39" s="107"/>
      <c r="K39" s="58">
        <f t="shared" si="1"/>
        <v>0</v>
      </c>
    </row>
    <row r="40" spans="2:11" x14ac:dyDescent="0.3">
      <c r="C40" s="13" t="s">
        <v>12</v>
      </c>
      <c r="D40" s="26">
        <f>(SUM(D38,D39)/2)</f>
        <v>0</v>
      </c>
      <c r="E40" s="27">
        <f t="shared" ref="E40:J40" si="11">(SUM(E38,E39)/2)</f>
        <v>0</v>
      </c>
      <c r="F40" s="27">
        <f t="shared" si="11"/>
        <v>0</v>
      </c>
      <c r="G40" s="27">
        <f t="shared" si="11"/>
        <v>0</v>
      </c>
      <c r="H40" s="27">
        <f t="shared" si="11"/>
        <v>0</v>
      </c>
      <c r="I40" s="27">
        <f t="shared" si="11"/>
        <v>0</v>
      </c>
      <c r="J40" s="110">
        <f t="shared" si="11"/>
        <v>0</v>
      </c>
      <c r="K40" s="61">
        <f t="shared" si="1"/>
        <v>0</v>
      </c>
    </row>
    <row r="41" spans="2:11" x14ac:dyDescent="0.3">
      <c r="C41" s="13" t="s">
        <v>15</v>
      </c>
      <c r="D41" s="81">
        <f>IFERROR(IF(D34=D31,D35-D32,IF(D34-D31&gt;0,VLOOKUP(D34-1,'필요 경험치'!$E$3:$F$78,2,0)-VLOOKUP('11월'!D31-1,'필요 경험치'!$E$3:$F$78,2,0)-'11월'!D32+'10월'!D35,0)),0)</f>
        <v>0</v>
      </c>
      <c r="E41" s="85">
        <f>IFERROR(IF(E34=E31,E35-E32,IF(E34-E31&gt;0,VLOOKUP(E34-1,'필요 경험치'!$E$3:$F$78,2,0)-VLOOKUP('11월'!E31-1,'필요 경험치'!$E$3:$F$78,2,0)-'11월'!E32+'10월'!E35,0)),0)</f>
        <v>0</v>
      </c>
      <c r="F41" s="85">
        <f>IFERROR(IF(F34=F31,F35-F32,IF(F34-F31&gt;0,VLOOKUP(F34-1,'필요 경험치'!$E$3:$F$78,2,0)-VLOOKUP('11월'!F31-1,'필요 경험치'!$E$3:$F$78,2,0)-'11월'!F32+'10월'!F35,0)),0)</f>
        <v>0</v>
      </c>
      <c r="G41" s="85">
        <f>IFERROR(IF(G34=G31,G35-G32,IF(G34-G31&gt;0,VLOOKUP(G34-1,'필요 경험치'!$E$3:$F$78,2,0)-VLOOKUP('11월'!G31-1,'필요 경험치'!$E$3:$F$78,2,0)-'11월'!G32+'10월'!G35,0)),0)</f>
        <v>0</v>
      </c>
      <c r="H41" s="85">
        <f>IFERROR(IF(H34=H31,H35-H32,IF(H34-H31&gt;0,VLOOKUP(H34-1,'필요 경험치'!$E$3:$F$78,2,0)-VLOOKUP('11월'!H31-1,'필요 경험치'!$E$3:$F$78,2,0)-'11월'!H32+'10월'!H35,0)),0)</f>
        <v>0</v>
      </c>
      <c r="I41" s="85">
        <f>IFERROR(IF(I34=I31,I35-I32,IF(I34-I31&gt;0,VLOOKUP(I34-1,'필요 경험치'!$E$3:$F$78,2,0)-VLOOKUP('11월'!I31-1,'필요 경험치'!$E$3:$F$78,2,0)-'11월'!I32+'10월'!I35,0)),0)</f>
        <v>0</v>
      </c>
      <c r="J41" s="87">
        <f>IFERROR(IF(J34=J31,J35-J32,IF(J34-J31&gt;0,VLOOKUP(J34-1,'필요 경험치'!$E$3:$F$78,2,0)-VLOOKUP('11월'!J31-1,'필요 경험치'!$E$3:$F$78,2,0)-'11월'!J32+'10월'!J35,0)),0)</f>
        <v>0</v>
      </c>
      <c r="K41" s="62">
        <f t="shared" si="1"/>
        <v>0</v>
      </c>
    </row>
    <row r="42" spans="2:11" x14ac:dyDescent="0.3">
      <c r="C42" s="13" t="s">
        <v>16</v>
      </c>
      <c r="D42" s="19">
        <f>IFERROR((D41/D40),0)</f>
        <v>0</v>
      </c>
      <c r="E42" s="20">
        <f t="shared" ref="E42:J42" si="12">IFERROR((E41/E40),0)</f>
        <v>0</v>
      </c>
      <c r="F42" s="20">
        <f t="shared" si="12"/>
        <v>0</v>
      </c>
      <c r="G42" s="20">
        <f t="shared" si="12"/>
        <v>0</v>
      </c>
      <c r="H42" s="20">
        <f t="shared" si="12"/>
        <v>0</v>
      </c>
      <c r="I42" s="20">
        <f t="shared" si="12"/>
        <v>0</v>
      </c>
      <c r="J42" s="111">
        <f t="shared" si="12"/>
        <v>0</v>
      </c>
      <c r="K42" s="62">
        <f>IFERROR((K41/K40),0)</f>
        <v>0</v>
      </c>
    </row>
    <row r="43" spans="2:11" x14ac:dyDescent="0.3">
      <c r="C43" s="13" t="s">
        <v>17</v>
      </c>
      <c r="D43" s="21">
        <f>IFERROR(IF(VLOOKUP(D31,'필요 경험치'!$B$3:$C$77,2,0),D41/VLOOKUP(D31,'필요 경험치'!$B$3:$C$77,2,0),0),0)</f>
        <v>0</v>
      </c>
      <c r="E43" s="22">
        <f>IFERROR(IF(VLOOKUP(E31,'필요 경험치'!$B$3:$C$77,2,0),E41/VLOOKUP(E31,'필요 경험치'!$B$3:$C$77,2,0),0),0)</f>
        <v>0</v>
      </c>
      <c r="F43" s="22">
        <f>IFERROR(IF(VLOOKUP(F31,'필요 경험치'!$B$3:$C$77,2,0),F41/VLOOKUP(F31,'필요 경험치'!$B$3:$C$77,2,0),0),0)</f>
        <v>0</v>
      </c>
      <c r="G43" s="22">
        <f>IFERROR(IF(VLOOKUP(G31,'필요 경험치'!$B$3:$C$77,2,0),G41/VLOOKUP(G31,'필요 경험치'!$B$3:$C$77,2,0),0),0)</f>
        <v>0</v>
      </c>
      <c r="H43" s="22">
        <f>IFERROR(IF(VLOOKUP(H31,'필요 경험치'!$B$3:$C$77,2,0),H41/VLOOKUP(H31,'필요 경험치'!$B$3:$C$77,2,0),0),0)</f>
        <v>0</v>
      </c>
      <c r="I43" s="22">
        <f>IFERROR(IF(VLOOKUP(I31,'필요 경험치'!$B$3:$C$77,2,0),I41/VLOOKUP(I31,'필요 경험치'!$B$3:$C$77,2,0),0),0)</f>
        <v>0</v>
      </c>
      <c r="J43" s="88">
        <f>IFERROR(IF(VLOOKUP(J31,'필요 경험치'!$B$3:$C$77,2,0),J41/VLOOKUP(J31,'필요 경험치'!$B$3:$C$77,2,0),0),0)</f>
        <v>0</v>
      </c>
      <c r="K43" s="58"/>
    </row>
    <row r="44" spans="2:11" ht="17.25" thickBot="1" x14ac:dyDescent="0.35">
      <c r="C44" s="23" t="s">
        <v>18</v>
      </c>
      <c r="D44" s="24">
        <f>IFERROR((D43/D40),0)</f>
        <v>0</v>
      </c>
      <c r="E44" s="25">
        <f t="shared" ref="E44:J44" si="13">IFERROR((E43/E40),0)</f>
        <v>0</v>
      </c>
      <c r="F44" s="25">
        <f t="shared" si="13"/>
        <v>0</v>
      </c>
      <c r="G44" s="25">
        <f t="shared" si="13"/>
        <v>0</v>
      </c>
      <c r="H44" s="25">
        <f t="shared" si="13"/>
        <v>0</v>
      </c>
      <c r="I44" s="25">
        <f t="shared" si="13"/>
        <v>0</v>
      </c>
      <c r="J44" s="89">
        <f t="shared" si="13"/>
        <v>0</v>
      </c>
      <c r="K44" s="63"/>
    </row>
    <row r="45" spans="2:11" ht="17.25" thickBot="1" x14ac:dyDescent="0.35">
      <c r="B45" s="47" t="s">
        <v>24</v>
      </c>
      <c r="C45" s="55" t="s">
        <v>19</v>
      </c>
      <c r="D45" s="68">
        <f>D118</f>
        <v>43780</v>
      </c>
      <c r="E45" s="69">
        <f t="shared" ref="E45:J45" si="14">E118</f>
        <v>43781</v>
      </c>
      <c r="F45" s="69">
        <f t="shared" si="14"/>
        <v>43782</v>
      </c>
      <c r="G45" s="69">
        <f t="shared" si="14"/>
        <v>43783</v>
      </c>
      <c r="H45" s="69">
        <f t="shared" si="14"/>
        <v>43784</v>
      </c>
      <c r="I45" s="69">
        <f t="shared" si="14"/>
        <v>43785</v>
      </c>
      <c r="J45" s="70">
        <f t="shared" si="14"/>
        <v>43786</v>
      </c>
      <c r="K45" s="56" t="s">
        <v>40</v>
      </c>
    </row>
    <row r="46" spans="2:11" x14ac:dyDescent="0.3">
      <c r="C46" s="52" t="s">
        <v>0</v>
      </c>
      <c r="D46" s="104"/>
      <c r="E46" s="105"/>
      <c r="F46" s="105"/>
      <c r="G46" s="105"/>
      <c r="H46" s="105"/>
      <c r="I46" s="105"/>
      <c r="J46" s="106"/>
      <c r="K46" s="57">
        <f t="shared" si="1"/>
        <v>0</v>
      </c>
    </row>
    <row r="47" spans="2:11" x14ac:dyDescent="0.3">
      <c r="C47" s="53" t="s">
        <v>1</v>
      </c>
      <c r="D47" s="7"/>
      <c r="E47" s="8"/>
      <c r="F47" s="8"/>
      <c r="G47" s="8"/>
      <c r="H47" s="8"/>
      <c r="I47" s="8"/>
      <c r="J47" s="107"/>
      <c r="K47" s="58">
        <f t="shared" si="1"/>
        <v>0</v>
      </c>
    </row>
    <row r="48" spans="2:11" x14ac:dyDescent="0.3">
      <c r="C48" s="53" t="s">
        <v>2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8">
        <v>0</v>
      </c>
      <c r="K48" s="59">
        <f t="shared" si="1"/>
        <v>0</v>
      </c>
    </row>
    <row r="49" spans="3:11" x14ac:dyDescent="0.3">
      <c r="C49" s="13" t="s">
        <v>3</v>
      </c>
      <c r="D49" s="14">
        <f>IFERROR(D48/D60,0)</f>
        <v>0</v>
      </c>
      <c r="E49" s="15">
        <f t="shared" ref="E49:J49" si="15">IFERROR(E48/E60,0)</f>
        <v>0</v>
      </c>
      <c r="F49" s="15">
        <f t="shared" si="15"/>
        <v>0</v>
      </c>
      <c r="G49" s="15">
        <f t="shared" si="15"/>
        <v>0</v>
      </c>
      <c r="H49" s="15">
        <f t="shared" si="15"/>
        <v>0</v>
      </c>
      <c r="I49" s="15">
        <f t="shared" si="15"/>
        <v>0</v>
      </c>
      <c r="J49" s="109">
        <f t="shared" si="15"/>
        <v>0</v>
      </c>
      <c r="K49" s="60">
        <f>IFERROR((K48/K60),0)</f>
        <v>0</v>
      </c>
    </row>
    <row r="50" spans="3:11" x14ac:dyDescent="0.3">
      <c r="C50" s="13" t="s">
        <v>4</v>
      </c>
      <c r="D50" s="14">
        <f>SUM((D46*$D$3),(D47*$E$3),D48)</f>
        <v>0</v>
      </c>
      <c r="E50" s="15">
        <f t="shared" ref="E50:J50" si="16">SUM((E46*$D$3),(E47*$E$3),E48)</f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09">
        <f t="shared" si="16"/>
        <v>0</v>
      </c>
      <c r="K50" s="60">
        <f t="shared" si="1"/>
        <v>0</v>
      </c>
    </row>
    <row r="51" spans="3:11" x14ac:dyDescent="0.3">
      <c r="C51" s="53" t="s">
        <v>5</v>
      </c>
      <c r="D51" s="7"/>
      <c r="E51" s="8"/>
      <c r="F51" s="8"/>
      <c r="G51" s="8"/>
      <c r="H51" s="8"/>
      <c r="I51" s="8"/>
      <c r="J51" s="107"/>
      <c r="K51" s="58"/>
    </row>
    <row r="52" spans="3:11" x14ac:dyDescent="0.3">
      <c r="C52" s="53" t="s">
        <v>6</v>
      </c>
      <c r="D52" s="7"/>
      <c r="E52" s="8"/>
      <c r="F52" s="8"/>
      <c r="G52" s="8"/>
      <c r="H52" s="8"/>
      <c r="I52" s="8"/>
      <c r="J52" s="107"/>
      <c r="K52" s="58"/>
    </row>
    <row r="53" spans="3:11" x14ac:dyDescent="0.3">
      <c r="C53" s="13" t="s">
        <v>7</v>
      </c>
      <c r="D53" s="17">
        <f>IFERROR(IF(VLOOKUP(D51,'필요 경험치'!$B$3:$C$77,2,0),D52/VLOOKUP(D51,'필요 경험치'!$B$3:$C$77,2,0),0),0)</f>
        <v>0</v>
      </c>
      <c r="E53" s="18">
        <f>IFERROR(IF(VLOOKUP(E51,'필요 경험치'!$B$3:$C$77,2,0),E52/VLOOKUP(E51,'필요 경험치'!$B$3:$C$77,2,0),0),0)</f>
        <v>0</v>
      </c>
      <c r="F53" s="18">
        <f>IFERROR(IF(VLOOKUP(F51,'필요 경험치'!$B$3:$C$77,2,0),F52/VLOOKUP(F51,'필요 경험치'!$B$3:$C$77,2,0),0),0)</f>
        <v>0</v>
      </c>
      <c r="G53" s="18">
        <f>IFERROR(IF(VLOOKUP(G51,'필요 경험치'!$B$3:$C$77,2,0),G52/VLOOKUP(G51,'필요 경험치'!$B$3:$C$77,2,0),0),0)</f>
        <v>0</v>
      </c>
      <c r="H53" s="18">
        <f>IFERROR(IF(VLOOKUP(H51,'필요 경험치'!$B$3:$C$77,2,0),H52/VLOOKUP(H51,'필요 경험치'!$B$3:$C$77,2,0),0),0)</f>
        <v>0</v>
      </c>
      <c r="I53" s="18">
        <f>IFERROR(IF(VLOOKUP(I51,'필요 경험치'!$B$3:$C$77,2,0),I52/VLOOKUP(I51,'필요 경험치'!$B$3:$C$77,2,0),0),0)</f>
        <v>0</v>
      </c>
      <c r="J53" s="86">
        <f>IFERROR(IF(VLOOKUP(J51,'필요 경험치'!$B$3:$C$77,2,0),J52/VLOOKUP(J51,'필요 경험치'!$B$3:$C$77,2,0),0),0)</f>
        <v>0</v>
      </c>
      <c r="K53" s="58"/>
    </row>
    <row r="54" spans="3:11" x14ac:dyDescent="0.3">
      <c r="C54" s="53" t="s">
        <v>8</v>
      </c>
      <c r="D54" s="7"/>
      <c r="E54" s="8"/>
      <c r="F54" s="8"/>
      <c r="G54" s="8"/>
      <c r="H54" s="8"/>
      <c r="I54" s="8"/>
      <c r="J54" s="107"/>
      <c r="K54" s="58"/>
    </row>
    <row r="55" spans="3:11" x14ac:dyDescent="0.3">
      <c r="C55" s="53" t="s">
        <v>9</v>
      </c>
      <c r="D55" s="7"/>
      <c r="E55" s="8"/>
      <c r="F55" s="8"/>
      <c r="G55" s="8"/>
      <c r="H55" s="8"/>
      <c r="I55" s="8"/>
      <c r="J55" s="107"/>
      <c r="K55" s="58"/>
    </row>
    <row r="56" spans="3:11" x14ac:dyDescent="0.3">
      <c r="C56" s="13" t="s">
        <v>10</v>
      </c>
      <c r="D56" s="17">
        <f>IFERROR(IF(VLOOKUP(D54,'필요 경험치'!$B$3:$C$77,2,0),D55/VLOOKUP(D54,'필요 경험치'!$B$3:$C$77,2,0),0),0)</f>
        <v>0</v>
      </c>
      <c r="E56" s="18">
        <f>IFERROR(IF(VLOOKUP(E54,'필요 경험치'!$B$3:$C$77,2,0),E55/VLOOKUP(E54,'필요 경험치'!$B$3:$C$77,2,0),0),0)</f>
        <v>0</v>
      </c>
      <c r="F56" s="18">
        <f>IFERROR(IF(VLOOKUP(F54,'필요 경험치'!$B$3:$C$77,2,0),F55/VLOOKUP(F54,'필요 경험치'!$B$3:$C$77,2,0),0),0)</f>
        <v>0</v>
      </c>
      <c r="G56" s="18">
        <f>IFERROR(IF(VLOOKUP(G54,'필요 경험치'!$B$3:$C$77,2,0),G55/VLOOKUP(G54,'필요 경험치'!$B$3:$C$77,2,0),0),0)</f>
        <v>0</v>
      </c>
      <c r="H56" s="18">
        <f>IFERROR(IF(VLOOKUP(H54,'필요 경험치'!$B$3:$C$77,2,0),H55/VLOOKUP(H54,'필요 경험치'!$B$3:$C$77,2,0),0),0)</f>
        <v>0</v>
      </c>
      <c r="I56" s="18">
        <f>IFERROR(IF(VLOOKUP(I54,'필요 경험치'!$B$3:$C$77,2,0),I55/VLOOKUP(I54,'필요 경험치'!$B$3:$C$77,2,0),0),0)</f>
        <v>0</v>
      </c>
      <c r="J56" s="86">
        <f>IFERROR(IF(VLOOKUP(J54,'필요 경험치'!$B$3:$C$77,2,0),J55/VLOOKUP(J54,'필요 경험치'!$B$3:$C$77,2,0),0),0)</f>
        <v>0</v>
      </c>
      <c r="K56" s="58"/>
    </row>
    <row r="57" spans="3:11" x14ac:dyDescent="0.3">
      <c r="C57" s="53" t="s">
        <v>11</v>
      </c>
      <c r="D57" s="7"/>
      <c r="E57" s="8"/>
      <c r="F57" s="8"/>
      <c r="G57" s="8"/>
      <c r="H57" s="8"/>
      <c r="I57" s="8"/>
      <c r="J57" s="107"/>
      <c r="K57" s="58">
        <f t="shared" si="1"/>
        <v>0</v>
      </c>
    </row>
    <row r="58" spans="3:11" x14ac:dyDescent="0.3">
      <c r="C58" s="53" t="s">
        <v>13</v>
      </c>
      <c r="D58" s="7"/>
      <c r="E58" s="8"/>
      <c r="F58" s="8"/>
      <c r="G58" s="8"/>
      <c r="H58" s="8"/>
      <c r="I58" s="8"/>
      <c r="J58" s="107"/>
      <c r="K58" s="58">
        <f t="shared" si="1"/>
        <v>0</v>
      </c>
    </row>
    <row r="59" spans="3:11" x14ac:dyDescent="0.3">
      <c r="C59" s="53" t="s">
        <v>14</v>
      </c>
      <c r="D59" s="7"/>
      <c r="E59" s="8"/>
      <c r="F59" s="8"/>
      <c r="G59" s="8"/>
      <c r="H59" s="8"/>
      <c r="I59" s="8"/>
      <c r="J59" s="107"/>
      <c r="K59" s="58">
        <f t="shared" si="1"/>
        <v>0</v>
      </c>
    </row>
    <row r="60" spans="3:11" x14ac:dyDescent="0.3">
      <c r="C60" s="13" t="s">
        <v>12</v>
      </c>
      <c r="D60" s="26">
        <f>(SUM(D58,D59)/2)</f>
        <v>0</v>
      </c>
      <c r="E60" s="27">
        <f t="shared" ref="E60:J60" si="17">(SUM(E58,E59)/2)</f>
        <v>0</v>
      </c>
      <c r="F60" s="27">
        <f t="shared" si="17"/>
        <v>0</v>
      </c>
      <c r="G60" s="27">
        <f t="shared" si="17"/>
        <v>0</v>
      </c>
      <c r="H60" s="27">
        <f t="shared" si="17"/>
        <v>0</v>
      </c>
      <c r="I60" s="27">
        <f t="shared" si="17"/>
        <v>0</v>
      </c>
      <c r="J60" s="110">
        <f t="shared" si="17"/>
        <v>0</v>
      </c>
      <c r="K60" s="61">
        <f t="shared" si="1"/>
        <v>0</v>
      </c>
    </row>
    <row r="61" spans="3:11" x14ac:dyDescent="0.3">
      <c r="C61" s="13" t="s">
        <v>15</v>
      </c>
      <c r="D61" s="81">
        <f>IFERROR(IF(D54=D51,D55-D52,IF(D54-D51&gt;0,VLOOKUP(D54-1,'필요 경험치'!$E$3:$F$78,2,0)-VLOOKUP('11월'!D51-1,'필요 경험치'!$E$3:$F$78,2,0)-'11월'!D52+'10월'!D55,0)),0)</f>
        <v>0</v>
      </c>
      <c r="E61" s="85">
        <f>IFERROR(IF(E54=E51,E55-E52,IF(E54-E51&gt;0,VLOOKUP(E54-1,'필요 경험치'!$E$3:$F$78,2,0)-VLOOKUP('11월'!E51-1,'필요 경험치'!$E$3:$F$78,2,0)-'11월'!E52+'10월'!E55,0)),0)</f>
        <v>0</v>
      </c>
      <c r="F61" s="85">
        <f>IFERROR(IF(F54=F51,F55-F52,IF(F54-F51&gt;0,VLOOKUP(F54-1,'필요 경험치'!$E$3:$F$78,2,0)-VLOOKUP('11월'!F51-1,'필요 경험치'!$E$3:$F$78,2,0)-'11월'!F52+'10월'!F55,0)),0)</f>
        <v>0</v>
      </c>
      <c r="G61" s="85">
        <f>IFERROR(IF(G54=G51,G55-G52,IF(G54-G51&gt;0,VLOOKUP(G54-1,'필요 경험치'!$E$3:$F$78,2,0)-VLOOKUP('11월'!G51-1,'필요 경험치'!$E$3:$F$78,2,0)-'11월'!G52+'10월'!G55,0)),0)</f>
        <v>0</v>
      </c>
      <c r="H61" s="85">
        <f>IFERROR(IF(H54=H51,H55-H52,IF(H54-H51&gt;0,VLOOKUP(H54-1,'필요 경험치'!$E$3:$F$78,2,0)-VLOOKUP('11월'!H51-1,'필요 경험치'!$E$3:$F$78,2,0)-'11월'!H52+'10월'!H55,0)),0)</f>
        <v>0</v>
      </c>
      <c r="I61" s="85">
        <f>IFERROR(IF(I54=I51,I55-I52,IF(I54-I51&gt;0,VLOOKUP(I54-1,'필요 경험치'!$E$3:$F$78,2,0)-VLOOKUP('11월'!I51-1,'필요 경험치'!$E$3:$F$78,2,0)-'11월'!I52+'10월'!I55,0)),0)</f>
        <v>0</v>
      </c>
      <c r="J61" s="87">
        <f>IFERROR(IF(J54=J51,J55-J52,IF(J54-J51&gt;0,VLOOKUP(J54-1,'필요 경험치'!$E$3:$F$78,2,0)-VLOOKUP('11월'!J51-1,'필요 경험치'!$E$3:$F$78,2,0)-'11월'!J52+'10월'!J55,0)),0)</f>
        <v>0</v>
      </c>
      <c r="K61" s="62">
        <f t="shared" si="1"/>
        <v>0</v>
      </c>
    </row>
    <row r="62" spans="3:11" x14ac:dyDescent="0.3">
      <c r="C62" s="13" t="s">
        <v>16</v>
      </c>
      <c r="D62" s="19">
        <f>IFERROR((D61/D60),0)</f>
        <v>0</v>
      </c>
      <c r="E62" s="20">
        <f t="shared" ref="E62:J62" si="18">IFERROR((E61/E60),0)</f>
        <v>0</v>
      </c>
      <c r="F62" s="20">
        <f t="shared" si="18"/>
        <v>0</v>
      </c>
      <c r="G62" s="20">
        <f t="shared" si="18"/>
        <v>0</v>
      </c>
      <c r="H62" s="20">
        <f t="shared" si="18"/>
        <v>0</v>
      </c>
      <c r="I62" s="20">
        <f t="shared" si="18"/>
        <v>0</v>
      </c>
      <c r="J62" s="111">
        <f t="shared" si="18"/>
        <v>0</v>
      </c>
      <c r="K62" s="62">
        <f>IFERROR((K61/K60),0)</f>
        <v>0</v>
      </c>
    </row>
    <row r="63" spans="3:11" x14ac:dyDescent="0.3">
      <c r="C63" s="13" t="s">
        <v>17</v>
      </c>
      <c r="D63" s="21">
        <f>IFERROR(IF(VLOOKUP(D51,'필요 경험치'!$B$3:$C$77,2,0),D61/VLOOKUP(D51,'필요 경험치'!$B$3:$C$77,2,0),0),0)</f>
        <v>0</v>
      </c>
      <c r="E63" s="22">
        <f>IFERROR(IF(VLOOKUP(E51,'필요 경험치'!$B$3:$C$77,2,0),E61/VLOOKUP(E51,'필요 경험치'!$B$3:$C$77,2,0),0),0)</f>
        <v>0</v>
      </c>
      <c r="F63" s="22">
        <f>IFERROR(IF(VLOOKUP(F51,'필요 경험치'!$B$3:$C$77,2,0),F61/VLOOKUP(F51,'필요 경험치'!$B$3:$C$77,2,0),0),0)</f>
        <v>0</v>
      </c>
      <c r="G63" s="22">
        <f>IFERROR(IF(VLOOKUP(G51,'필요 경험치'!$B$3:$C$77,2,0),G61/VLOOKUP(G51,'필요 경험치'!$B$3:$C$77,2,0),0),0)</f>
        <v>0</v>
      </c>
      <c r="H63" s="22">
        <f>IFERROR(IF(VLOOKUP(H51,'필요 경험치'!$B$3:$C$77,2,0),H61/VLOOKUP(H51,'필요 경험치'!$B$3:$C$77,2,0),0),0)</f>
        <v>0</v>
      </c>
      <c r="I63" s="22">
        <f>IFERROR(IF(VLOOKUP(I51,'필요 경험치'!$B$3:$C$77,2,0),I61/VLOOKUP(I51,'필요 경험치'!$B$3:$C$77,2,0),0),0)</f>
        <v>0</v>
      </c>
      <c r="J63" s="88">
        <f>IFERROR(IF(VLOOKUP(J51,'필요 경험치'!$B$3:$C$77,2,0),J61/VLOOKUP(J51,'필요 경험치'!$B$3:$C$77,2,0),0),0)</f>
        <v>0</v>
      </c>
      <c r="K63" s="58"/>
    </row>
    <row r="64" spans="3:11" ht="17.25" thickBot="1" x14ac:dyDescent="0.35">
      <c r="C64" s="23" t="s">
        <v>18</v>
      </c>
      <c r="D64" s="24">
        <f>IFERROR((D63/D60),0)</f>
        <v>0</v>
      </c>
      <c r="E64" s="25">
        <f t="shared" ref="E64:J64" si="19">IFERROR((E63/E60),0)</f>
        <v>0</v>
      </c>
      <c r="F64" s="25">
        <f t="shared" si="19"/>
        <v>0</v>
      </c>
      <c r="G64" s="25">
        <f t="shared" si="19"/>
        <v>0</v>
      </c>
      <c r="H64" s="25">
        <f t="shared" si="19"/>
        <v>0</v>
      </c>
      <c r="I64" s="25">
        <f t="shared" si="19"/>
        <v>0</v>
      </c>
      <c r="J64" s="89">
        <f t="shared" si="19"/>
        <v>0</v>
      </c>
      <c r="K64" s="63"/>
    </row>
    <row r="65" spans="2:11" ht="17.25" thickBot="1" x14ac:dyDescent="0.35">
      <c r="B65" s="47" t="s">
        <v>25</v>
      </c>
      <c r="C65" s="55" t="s">
        <v>19</v>
      </c>
      <c r="D65" s="68">
        <f>D119</f>
        <v>43787</v>
      </c>
      <c r="E65" s="69">
        <f t="shared" ref="E65:J65" si="20">E119</f>
        <v>43788</v>
      </c>
      <c r="F65" s="69">
        <f t="shared" si="20"/>
        <v>43789</v>
      </c>
      <c r="G65" s="69">
        <f t="shared" si="20"/>
        <v>43790</v>
      </c>
      <c r="H65" s="69">
        <f t="shared" si="20"/>
        <v>43791</v>
      </c>
      <c r="I65" s="69">
        <f t="shared" si="20"/>
        <v>43792</v>
      </c>
      <c r="J65" s="70">
        <f t="shared" si="20"/>
        <v>43793</v>
      </c>
      <c r="K65" s="56" t="s">
        <v>39</v>
      </c>
    </row>
    <row r="66" spans="2:11" x14ac:dyDescent="0.3">
      <c r="C66" s="52" t="s">
        <v>0</v>
      </c>
      <c r="D66" s="104"/>
      <c r="E66" s="105"/>
      <c r="F66" s="105"/>
      <c r="G66" s="105"/>
      <c r="H66" s="105"/>
      <c r="I66" s="105"/>
      <c r="J66" s="106"/>
      <c r="K66" s="57">
        <f t="shared" si="1"/>
        <v>0</v>
      </c>
    </row>
    <row r="67" spans="2:11" x14ac:dyDescent="0.3">
      <c r="C67" s="53" t="s">
        <v>1</v>
      </c>
      <c r="D67" s="7"/>
      <c r="E67" s="8"/>
      <c r="F67" s="8"/>
      <c r="G67" s="8"/>
      <c r="H67" s="8"/>
      <c r="I67" s="8"/>
      <c r="J67" s="107"/>
      <c r="K67" s="58">
        <f t="shared" si="1"/>
        <v>0</v>
      </c>
    </row>
    <row r="68" spans="2:11" x14ac:dyDescent="0.3">
      <c r="C68" s="53" t="s">
        <v>2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8">
        <v>0</v>
      </c>
      <c r="K68" s="59">
        <f t="shared" si="1"/>
        <v>0</v>
      </c>
    </row>
    <row r="69" spans="2:11" x14ac:dyDescent="0.3">
      <c r="C69" s="13" t="s">
        <v>3</v>
      </c>
      <c r="D69" s="14">
        <f>IFERROR(D68/D80,0)</f>
        <v>0</v>
      </c>
      <c r="E69" s="15">
        <f t="shared" ref="E69:J69" si="21">IFERROR(E68/E80,0)</f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si="21"/>
        <v>0</v>
      </c>
      <c r="J69" s="109">
        <f t="shared" si="21"/>
        <v>0</v>
      </c>
      <c r="K69" s="60">
        <f>IFERROR((K68/K80),0)</f>
        <v>0</v>
      </c>
    </row>
    <row r="70" spans="2:11" x14ac:dyDescent="0.3">
      <c r="C70" s="13" t="s">
        <v>4</v>
      </c>
      <c r="D70" s="14">
        <f>SUM((D66*$D$3),(D67*$E$3),D68)</f>
        <v>0</v>
      </c>
      <c r="E70" s="15">
        <f t="shared" ref="E70:J70" si="22">SUM((E66*$D$3),(E67*$E$3),E68)</f>
        <v>0</v>
      </c>
      <c r="F70" s="15">
        <f t="shared" si="22"/>
        <v>0</v>
      </c>
      <c r="G70" s="15">
        <f t="shared" si="22"/>
        <v>0</v>
      </c>
      <c r="H70" s="15">
        <f t="shared" si="22"/>
        <v>0</v>
      </c>
      <c r="I70" s="15">
        <f t="shared" si="22"/>
        <v>0</v>
      </c>
      <c r="J70" s="109">
        <f t="shared" si="22"/>
        <v>0</v>
      </c>
      <c r="K70" s="60">
        <f t="shared" si="1"/>
        <v>0</v>
      </c>
    </row>
    <row r="71" spans="2:11" x14ac:dyDescent="0.3">
      <c r="C71" s="53" t="s">
        <v>5</v>
      </c>
      <c r="D71" s="7"/>
      <c r="E71" s="8"/>
      <c r="F71" s="8"/>
      <c r="G71" s="8"/>
      <c r="H71" s="8"/>
      <c r="I71" s="8"/>
      <c r="J71" s="107"/>
      <c r="K71" s="58"/>
    </row>
    <row r="72" spans="2:11" x14ac:dyDescent="0.3">
      <c r="C72" s="53" t="s">
        <v>6</v>
      </c>
      <c r="D72" s="7"/>
      <c r="E72" s="8"/>
      <c r="F72" s="8"/>
      <c r="G72" s="8"/>
      <c r="H72" s="8"/>
      <c r="I72" s="8"/>
      <c r="J72" s="107"/>
      <c r="K72" s="58"/>
    </row>
    <row r="73" spans="2:11" x14ac:dyDescent="0.3">
      <c r="C73" s="13" t="s">
        <v>7</v>
      </c>
      <c r="D73" s="17">
        <f>IFERROR(IF(VLOOKUP(D71,'필요 경험치'!$B$3:$C$77,2,0),D72/VLOOKUP(D71,'필요 경험치'!$B$3:$C$77,2,0),0),0)</f>
        <v>0</v>
      </c>
      <c r="E73" s="18">
        <f>IFERROR(IF(VLOOKUP(E71,'필요 경험치'!$B$3:$C$77,2,0),E72/VLOOKUP(E71,'필요 경험치'!$B$3:$C$77,2,0),0),0)</f>
        <v>0</v>
      </c>
      <c r="F73" s="18">
        <f>IFERROR(IF(VLOOKUP(F71,'필요 경험치'!$B$3:$C$77,2,0),F72/VLOOKUP(F71,'필요 경험치'!$B$3:$C$77,2,0),0),0)</f>
        <v>0</v>
      </c>
      <c r="G73" s="18">
        <f>IFERROR(IF(VLOOKUP(G71,'필요 경험치'!$B$3:$C$77,2,0),G72/VLOOKUP(G71,'필요 경험치'!$B$3:$C$77,2,0),0),0)</f>
        <v>0</v>
      </c>
      <c r="H73" s="18">
        <f>IFERROR(IF(VLOOKUP(H71,'필요 경험치'!$B$3:$C$77,2,0),H72/VLOOKUP(H71,'필요 경험치'!$B$3:$C$77,2,0),0),0)</f>
        <v>0</v>
      </c>
      <c r="I73" s="18">
        <f>IFERROR(IF(VLOOKUP(I71,'필요 경험치'!$B$3:$C$77,2,0),I72/VLOOKUP(I71,'필요 경험치'!$B$3:$C$77,2,0),0),0)</f>
        <v>0</v>
      </c>
      <c r="J73" s="86">
        <f>IFERROR(IF(VLOOKUP(J71,'필요 경험치'!$B$3:$C$77,2,0),J72/VLOOKUP(J71,'필요 경험치'!$B$3:$C$77,2,0),0),0)</f>
        <v>0</v>
      </c>
      <c r="K73" s="58"/>
    </row>
    <row r="74" spans="2:11" x14ac:dyDescent="0.3">
      <c r="C74" s="53" t="s">
        <v>8</v>
      </c>
      <c r="D74" s="7"/>
      <c r="E74" s="8"/>
      <c r="F74" s="8"/>
      <c r="G74" s="8"/>
      <c r="H74" s="8"/>
      <c r="I74" s="8"/>
      <c r="J74" s="107"/>
      <c r="K74" s="58"/>
    </row>
    <row r="75" spans="2:11" x14ac:dyDescent="0.3">
      <c r="C75" s="53" t="s">
        <v>9</v>
      </c>
      <c r="D75" s="7"/>
      <c r="E75" s="8"/>
      <c r="F75" s="8"/>
      <c r="G75" s="8"/>
      <c r="H75" s="8"/>
      <c r="I75" s="8"/>
      <c r="J75" s="107"/>
      <c r="K75" s="58"/>
    </row>
    <row r="76" spans="2:11" x14ac:dyDescent="0.3">
      <c r="C76" s="13" t="s">
        <v>10</v>
      </c>
      <c r="D76" s="17">
        <f>IFERROR(IF(VLOOKUP(D74,'필요 경험치'!$B$3:$C$77,2,0),D75/VLOOKUP(D74,'필요 경험치'!$B$3:$C$77,2,0),0),0)</f>
        <v>0</v>
      </c>
      <c r="E76" s="18">
        <f>IFERROR(IF(VLOOKUP(E74,'필요 경험치'!$B$3:$C$77,2,0),E75/VLOOKUP(E74,'필요 경험치'!$B$3:$C$77,2,0),0),0)</f>
        <v>0</v>
      </c>
      <c r="F76" s="18">
        <f>IFERROR(IF(VLOOKUP(F74,'필요 경험치'!$B$3:$C$77,2,0),F75/VLOOKUP(F74,'필요 경험치'!$B$3:$C$77,2,0),0),0)</f>
        <v>0</v>
      </c>
      <c r="G76" s="18">
        <f>IFERROR(IF(VLOOKUP(G74,'필요 경험치'!$B$3:$C$77,2,0),G75/VLOOKUP(G74,'필요 경험치'!$B$3:$C$77,2,0),0),0)</f>
        <v>0</v>
      </c>
      <c r="H76" s="18">
        <f>IFERROR(IF(VLOOKUP(H74,'필요 경험치'!$B$3:$C$77,2,0),H75/VLOOKUP(H74,'필요 경험치'!$B$3:$C$77,2,0),0),0)</f>
        <v>0</v>
      </c>
      <c r="I76" s="18">
        <f>IFERROR(IF(VLOOKUP(I74,'필요 경험치'!$B$3:$C$77,2,0),I75/VLOOKUP(I74,'필요 경험치'!$B$3:$C$77,2,0),0),0)</f>
        <v>0</v>
      </c>
      <c r="J76" s="86">
        <f>IFERROR(IF(VLOOKUP(J74,'필요 경험치'!$B$3:$C$77,2,0),J75/VLOOKUP(J74,'필요 경험치'!$B$3:$C$77,2,0),0),0)</f>
        <v>0</v>
      </c>
      <c r="K76" s="58"/>
    </row>
    <row r="77" spans="2:11" x14ac:dyDescent="0.3">
      <c r="C77" s="53" t="s">
        <v>11</v>
      </c>
      <c r="D77" s="7"/>
      <c r="E77" s="8"/>
      <c r="F77" s="8"/>
      <c r="G77" s="8"/>
      <c r="H77" s="8"/>
      <c r="I77" s="8"/>
      <c r="J77" s="107"/>
      <c r="K77" s="58">
        <f t="shared" ref="K77:K101" si="23">SUM(D77:J77)</f>
        <v>0</v>
      </c>
    </row>
    <row r="78" spans="2:11" x14ac:dyDescent="0.3">
      <c r="C78" s="53" t="s">
        <v>13</v>
      </c>
      <c r="D78" s="7"/>
      <c r="E78" s="8"/>
      <c r="F78" s="8"/>
      <c r="G78" s="8"/>
      <c r="H78" s="8"/>
      <c r="I78" s="8"/>
      <c r="J78" s="107"/>
      <c r="K78" s="58">
        <f t="shared" si="23"/>
        <v>0</v>
      </c>
    </row>
    <row r="79" spans="2:11" x14ac:dyDescent="0.3">
      <c r="C79" s="53" t="s">
        <v>14</v>
      </c>
      <c r="D79" s="7"/>
      <c r="E79" s="8"/>
      <c r="F79" s="8"/>
      <c r="G79" s="8"/>
      <c r="H79" s="8"/>
      <c r="I79" s="8"/>
      <c r="J79" s="107"/>
      <c r="K79" s="58">
        <f t="shared" si="23"/>
        <v>0</v>
      </c>
    </row>
    <row r="80" spans="2:11" x14ac:dyDescent="0.3">
      <c r="C80" s="13" t="s">
        <v>12</v>
      </c>
      <c r="D80" s="26">
        <f>(SUM(D78,D79)/2)</f>
        <v>0</v>
      </c>
      <c r="E80" s="27">
        <f t="shared" ref="E80:J80" si="24">(SUM(E78,E79)/2)</f>
        <v>0</v>
      </c>
      <c r="F80" s="27">
        <f t="shared" si="24"/>
        <v>0</v>
      </c>
      <c r="G80" s="27">
        <f t="shared" si="24"/>
        <v>0</v>
      </c>
      <c r="H80" s="27">
        <f t="shared" si="24"/>
        <v>0</v>
      </c>
      <c r="I80" s="27">
        <f t="shared" si="24"/>
        <v>0</v>
      </c>
      <c r="J80" s="110">
        <f t="shared" si="24"/>
        <v>0</v>
      </c>
      <c r="K80" s="61">
        <f t="shared" si="23"/>
        <v>0</v>
      </c>
    </row>
    <row r="81" spans="2:11" x14ac:dyDescent="0.3">
      <c r="C81" s="13" t="s">
        <v>15</v>
      </c>
      <c r="D81" s="81">
        <f>IFERROR(IF(D74=D71,D75-D72,IF(D74-D71&gt;0,VLOOKUP(D74-1,'필요 경험치'!$E$3:$F$78,2,0)-VLOOKUP('11월'!D71-1,'필요 경험치'!$E$3:$F$78,2,0)-'11월'!D72+'10월'!D75,0)),0)</f>
        <v>0</v>
      </c>
      <c r="E81" s="85">
        <f>IFERROR(IF(E74=E71,E75-E72,IF(E74-E71&gt;0,VLOOKUP(E74-1,'필요 경험치'!$E$3:$F$78,2,0)-VLOOKUP('11월'!E71-1,'필요 경험치'!$E$3:$F$78,2,0)-'11월'!E72+'10월'!E75,0)),0)</f>
        <v>0</v>
      </c>
      <c r="F81" s="85">
        <f>IFERROR(IF(F74=F71,F75-F72,IF(F74-F71&gt;0,VLOOKUP(F74-1,'필요 경험치'!$E$3:$F$78,2,0)-VLOOKUP('11월'!F71-1,'필요 경험치'!$E$3:$F$78,2,0)-'11월'!F72+'10월'!F75,0)),0)</f>
        <v>0</v>
      </c>
      <c r="G81" s="85">
        <f>IFERROR(IF(G74=G71,G75-G72,IF(G74-G71&gt;0,VLOOKUP(G74-1,'필요 경험치'!$E$3:$F$78,2,0)-VLOOKUP('11월'!G71-1,'필요 경험치'!$E$3:$F$78,2,0)-'11월'!G72+'10월'!G75,0)),0)</f>
        <v>0</v>
      </c>
      <c r="H81" s="85">
        <f>IFERROR(IF(H74=H71,H75-H72,IF(H74-H71&gt;0,VLOOKUP(H74-1,'필요 경험치'!$E$3:$F$78,2,0)-VLOOKUP('11월'!H71-1,'필요 경험치'!$E$3:$F$78,2,0)-'11월'!H72+'10월'!H75,0)),0)</f>
        <v>0</v>
      </c>
      <c r="I81" s="85">
        <f>IFERROR(IF(I74=I71,I75-I72,IF(I74-I71&gt;0,VLOOKUP(I74-1,'필요 경험치'!$E$3:$F$78,2,0)-VLOOKUP('11월'!I71-1,'필요 경험치'!$E$3:$F$78,2,0)-'11월'!I72+'10월'!I75,0)),0)</f>
        <v>0</v>
      </c>
      <c r="J81" s="87">
        <f>IFERROR(IF(J74=J71,J75-J72,IF(J74-J71&gt;0,VLOOKUP(J74-1,'필요 경험치'!$E$3:$F$78,2,0)-VLOOKUP('11월'!J71-1,'필요 경험치'!$E$3:$F$78,2,0)-'11월'!J72+'10월'!J75,0)),0)</f>
        <v>0</v>
      </c>
      <c r="K81" s="62">
        <f t="shared" si="23"/>
        <v>0</v>
      </c>
    </row>
    <row r="82" spans="2:11" x14ac:dyDescent="0.3">
      <c r="C82" s="13" t="s">
        <v>16</v>
      </c>
      <c r="D82" s="19">
        <f>IFERROR((D81/D80),0)</f>
        <v>0</v>
      </c>
      <c r="E82" s="20">
        <f t="shared" ref="E82:J82" si="25">IFERROR((E81/E80),0)</f>
        <v>0</v>
      </c>
      <c r="F82" s="20">
        <f t="shared" si="25"/>
        <v>0</v>
      </c>
      <c r="G82" s="20">
        <f t="shared" si="25"/>
        <v>0</v>
      </c>
      <c r="H82" s="20">
        <f t="shared" si="25"/>
        <v>0</v>
      </c>
      <c r="I82" s="20">
        <f t="shared" si="25"/>
        <v>0</v>
      </c>
      <c r="J82" s="111">
        <f t="shared" si="25"/>
        <v>0</v>
      </c>
      <c r="K82" s="62">
        <f>IFERROR((K81/K80),0)</f>
        <v>0</v>
      </c>
    </row>
    <row r="83" spans="2:11" x14ac:dyDescent="0.3">
      <c r="C83" s="13" t="s">
        <v>17</v>
      </c>
      <c r="D83" s="21">
        <f>IFERROR(IF(VLOOKUP(D71,'필요 경험치'!$B$3:$C$77,2,0),D81/VLOOKUP(D71,'필요 경험치'!$B$3:$C$77,2,0),0),0)</f>
        <v>0</v>
      </c>
      <c r="E83" s="22">
        <f>IFERROR(IF(VLOOKUP(E71,'필요 경험치'!$B$3:$C$77,2,0),E81/VLOOKUP(E71,'필요 경험치'!$B$3:$C$77,2,0),0),0)</f>
        <v>0</v>
      </c>
      <c r="F83" s="22">
        <f>IFERROR(IF(VLOOKUP(F71,'필요 경험치'!$B$3:$C$77,2,0),F81/VLOOKUP(F71,'필요 경험치'!$B$3:$C$77,2,0),0),0)</f>
        <v>0</v>
      </c>
      <c r="G83" s="22">
        <f>IFERROR(IF(VLOOKUP(G71,'필요 경험치'!$B$3:$C$77,2,0),G81/VLOOKUP(G71,'필요 경험치'!$B$3:$C$77,2,0),0),0)</f>
        <v>0</v>
      </c>
      <c r="H83" s="22">
        <f>IFERROR(IF(VLOOKUP(H71,'필요 경험치'!$B$3:$C$77,2,0),H81/VLOOKUP(H71,'필요 경험치'!$B$3:$C$77,2,0),0),0)</f>
        <v>0</v>
      </c>
      <c r="I83" s="22">
        <f>IFERROR(IF(VLOOKUP(I71,'필요 경험치'!$B$3:$C$77,2,0),I81/VLOOKUP(I71,'필요 경험치'!$B$3:$C$77,2,0),0),0)</f>
        <v>0</v>
      </c>
      <c r="J83" s="88">
        <f>IFERROR(IF(VLOOKUP(J71,'필요 경험치'!$B$3:$C$77,2,0),J81/VLOOKUP(J71,'필요 경험치'!$B$3:$C$77,2,0),0),0)</f>
        <v>0</v>
      </c>
      <c r="K83" s="58"/>
    </row>
    <row r="84" spans="2:11" ht="17.25" thickBot="1" x14ac:dyDescent="0.35">
      <c r="C84" s="23" t="s">
        <v>18</v>
      </c>
      <c r="D84" s="24">
        <f>IFERROR((D83/D80),0)</f>
        <v>0</v>
      </c>
      <c r="E84" s="25">
        <f t="shared" ref="E84:J84" si="26">IFERROR((E83/E80),0)</f>
        <v>0</v>
      </c>
      <c r="F84" s="25">
        <f t="shared" si="26"/>
        <v>0</v>
      </c>
      <c r="G84" s="25">
        <f t="shared" si="26"/>
        <v>0</v>
      </c>
      <c r="H84" s="25">
        <f t="shared" si="26"/>
        <v>0</v>
      </c>
      <c r="I84" s="25">
        <f t="shared" si="26"/>
        <v>0</v>
      </c>
      <c r="J84" s="89">
        <f t="shared" si="26"/>
        <v>0</v>
      </c>
      <c r="K84" s="63"/>
    </row>
    <row r="85" spans="2:11" ht="17.25" thickBot="1" x14ac:dyDescent="0.35">
      <c r="B85" s="47" t="s">
        <v>26</v>
      </c>
      <c r="C85" s="55" t="s">
        <v>19</v>
      </c>
      <c r="D85" s="68">
        <f>D120</f>
        <v>43794</v>
      </c>
      <c r="E85" s="69">
        <f t="shared" ref="E85:J85" si="27">E120</f>
        <v>43795</v>
      </c>
      <c r="F85" s="69">
        <f t="shared" si="27"/>
        <v>43796</v>
      </c>
      <c r="G85" s="69">
        <f t="shared" si="27"/>
        <v>43797</v>
      </c>
      <c r="H85" s="69">
        <f t="shared" si="27"/>
        <v>43798</v>
      </c>
      <c r="I85" s="69">
        <f t="shared" si="27"/>
        <v>43799</v>
      </c>
      <c r="J85" s="70">
        <f t="shared" si="27"/>
        <v>43800</v>
      </c>
      <c r="K85" s="56" t="s">
        <v>38</v>
      </c>
    </row>
    <row r="86" spans="2:11" x14ac:dyDescent="0.3">
      <c r="C86" s="52" t="s">
        <v>0</v>
      </c>
      <c r="D86" s="104"/>
      <c r="E86" s="105"/>
      <c r="F86" s="105"/>
      <c r="G86" s="105"/>
      <c r="H86" s="105"/>
      <c r="I86" s="105"/>
      <c r="J86" s="106"/>
      <c r="K86" s="57">
        <f t="shared" si="23"/>
        <v>0</v>
      </c>
    </row>
    <row r="87" spans="2:11" x14ac:dyDescent="0.3">
      <c r="C87" s="53" t="s">
        <v>1</v>
      </c>
      <c r="D87" s="7"/>
      <c r="E87" s="8"/>
      <c r="F87" s="8"/>
      <c r="G87" s="8"/>
      <c r="H87" s="8"/>
      <c r="I87" s="8"/>
      <c r="J87" s="107"/>
      <c r="K87" s="58">
        <f t="shared" si="23"/>
        <v>0</v>
      </c>
    </row>
    <row r="88" spans="2:11" x14ac:dyDescent="0.3">
      <c r="C88" s="53" t="s">
        <v>2</v>
      </c>
      <c r="D88" s="9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8">
        <v>0</v>
      </c>
      <c r="K88" s="59">
        <f t="shared" si="23"/>
        <v>0</v>
      </c>
    </row>
    <row r="89" spans="2:11" x14ac:dyDescent="0.3">
      <c r="C89" s="13" t="s">
        <v>3</v>
      </c>
      <c r="D89" s="14">
        <f>IFERROR(D88/D100,0)</f>
        <v>0</v>
      </c>
      <c r="E89" s="15">
        <f t="shared" ref="E89:J89" si="28">IFERROR(E88/E100,0)</f>
        <v>0</v>
      </c>
      <c r="F89" s="15">
        <f t="shared" si="28"/>
        <v>0</v>
      </c>
      <c r="G89" s="15">
        <f t="shared" si="28"/>
        <v>0</v>
      </c>
      <c r="H89" s="15">
        <f t="shared" si="28"/>
        <v>0</v>
      </c>
      <c r="I89" s="15">
        <f t="shared" si="28"/>
        <v>0</v>
      </c>
      <c r="J89" s="109">
        <f t="shared" si="28"/>
        <v>0</v>
      </c>
      <c r="K89" s="60">
        <f>IFERROR((K88/K100),0)</f>
        <v>0</v>
      </c>
    </row>
    <row r="90" spans="2:11" x14ac:dyDescent="0.3">
      <c r="C90" s="13" t="s">
        <v>4</v>
      </c>
      <c r="D90" s="14">
        <f>SUM((D86*$D$3),(D87*$E$3),D88)</f>
        <v>0</v>
      </c>
      <c r="E90" s="15">
        <f t="shared" ref="E90:J90" si="29">SUM((E86*$D$3),(E87*$E$3),E88)</f>
        <v>0</v>
      </c>
      <c r="F90" s="15">
        <f t="shared" si="29"/>
        <v>0</v>
      </c>
      <c r="G90" s="15">
        <f t="shared" si="29"/>
        <v>0</v>
      </c>
      <c r="H90" s="15">
        <f t="shared" si="29"/>
        <v>0</v>
      </c>
      <c r="I90" s="15">
        <f t="shared" si="29"/>
        <v>0</v>
      </c>
      <c r="J90" s="109">
        <f t="shared" si="29"/>
        <v>0</v>
      </c>
      <c r="K90" s="60">
        <f t="shared" si="23"/>
        <v>0</v>
      </c>
    </row>
    <row r="91" spans="2:11" x14ac:dyDescent="0.3">
      <c r="C91" s="53" t="s">
        <v>5</v>
      </c>
      <c r="D91" s="7"/>
      <c r="E91" s="8"/>
      <c r="F91" s="8"/>
      <c r="G91" s="8"/>
      <c r="H91" s="8"/>
      <c r="I91" s="8"/>
      <c r="J91" s="107"/>
      <c r="K91" s="58"/>
    </row>
    <row r="92" spans="2:11" x14ac:dyDescent="0.3">
      <c r="C92" s="53" t="s">
        <v>6</v>
      </c>
      <c r="D92" s="7"/>
      <c r="E92" s="8"/>
      <c r="F92" s="8"/>
      <c r="G92" s="8"/>
      <c r="H92" s="8"/>
      <c r="I92" s="8"/>
      <c r="J92" s="107"/>
      <c r="K92" s="58"/>
    </row>
    <row r="93" spans="2:11" x14ac:dyDescent="0.3">
      <c r="C93" s="13" t="s">
        <v>7</v>
      </c>
      <c r="D93" s="17">
        <f>IFERROR(IF(VLOOKUP(D91,'필요 경험치'!$B$3:$C$77,2,0),D92/VLOOKUP(D91,'필요 경험치'!$B$3:$C$77,2,0),0),0)</f>
        <v>0</v>
      </c>
      <c r="E93" s="18">
        <f>IFERROR(IF(VLOOKUP(E91,'필요 경험치'!$B$3:$C$77,2,0),E92/VLOOKUP(E91,'필요 경험치'!$B$3:$C$77,2,0),0),0)</f>
        <v>0</v>
      </c>
      <c r="F93" s="18">
        <f>IFERROR(IF(VLOOKUP(F91,'필요 경험치'!$B$3:$C$77,2,0),F92/VLOOKUP(F91,'필요 경험치'!$B$3:$C$77,2,0),0),0)</f>
        <v>0</v>
      </c>
      <c r="G93" s="18">
        <f>IFERROR(IF(VLOOKUP(G91,'필요 경험치'!$B$3:$C$77,2,0),G92/VLOOKUP(G91,'필요 경험치'!$B$3:$C$77,2,0),0),0)</f>
        <v>0</v>
      </c>
      <c r="H93" s="18">
        <f>IFERROR(IF(VLOOKUP(H91,'필요 경험치'!$B$3:$C$77,2,0),H92/VLOOKUP(H91,'필요 경험치'!$B$3:$C$77,2,0),0),0)</f>
        <v>0</v>
      </c>
      <c r="I93" s="18">
        <f>IFERROR(IF(VLOOKUP(I91,'필요 경험치'!$B$3:$C$77,2,0),I92/VLOOKUP(I91,'필요 경험치'!$B$3:$C$77,2,0),0),0)</f>
        <v>0</v>
      </c>
      <c r="J93" s="86">
        <f>IFERROR(IF(VLOOKUP(J91,'필요 경험치'!$B$3:$C$77,2,0),J92/VLOOKUP(J91,'필요 경험치'!$B$3:$C$77,2,0),0),0)</f>
        <v>0</v>
      </c>
      <c r="K93" s="58"/>
    </row>
    <row r="94" spans="2:11" x14ac:dyDescent="0.3">
      <c r="C94" s="53" t="s">
        <v>8</v>
      </c>
      <c r="D94" s="7"/>
      <c r="E94" s="8"/>
      <c r="F94" s="8"/>
      <c r="G94" s="8"/>
      <c r="H94" s="8"/>
      <c r="I94" s="8"/>
      <c r="J94" s="107"/>
      <c r="K94" s="58"/>
    </row>
    <row r="95" spans="2:11" x14ac:dyDescent="0.3">
      <c r="C95" s="53" t="s">
        <v>9</v>
      </c>
      <c r="D95" s="7"/>
      <c r="E95" s="8"/>
      <c r="F95" s="8"/>
      <c r="G95" s="8"/>
      <c r="H95" s="8"/>
      <c r="I95" s="8"/>
      <c r="J95" s="107"/>
      <c r="K95" s="58"/>
    </row>
    <row r="96" spans="2:11" x14ac:dyDescent="0.3">
      <c r="C96" s="13" t="s">
        <v>10</v>
      </c>
      <c r="D96" s="17">
        <f>IFERROR(IF(VLOOKUP(D94,'필요 경험치'!$B$3:$C$77,2,0),D95/VLOOKUP(D94,'필요 경험치'!$B$3:$C$77,2,0),0),0)</f>
        <v>0</v>
      </c>
      <c r="E96" s="18">
        <f>IFERROR(IF(VLOOKUP(E94,'필요 경험치'!$B$3:$C$77,2,0),E95/VLOOKUP(E94,'필요 경험치'!$B$3:$C$77,2,0),0),0)</f>
        <v>0</v>
      </c>
      <c r="F96" s="18">
        <f>IFERROR(IF(VLOOKUP(F94,'필요 경험치'!$B$3:$C$77,2,0),F95/VLOOKUP(F94,'필요 경험치'!$B$3:$C$77,2,0),0),0)</f>
        <v>0</v>
      </c>
      <c r="G96" s="18">
        <f>IFERROR(IF(VLOOKUP(G94,'필요 경험치'!$B$3:$C$77,2,0),G95/VLOOKUP(G94,'필요 경험치'!$B$3:$C$77,2,0),0),0)</f>
        <v>0</v>
      </c>
      <c r="H96" s="18">
        <f>IFERROR(IF(VLOOKUP(H94,'필요 경험치'!$B$3:$C$77,2,0),H95/VLOOKUP(H94,'필요 경험치'!$B$3:$C$77,2,0),0),0)</f>
        <v>0</v>
      </c>
      <c r="I96" s="18">
        <f>IFERROR(IF(VLOOKUP(I94,'필요 경험치'!$B$3:$C$77,2,0),I95/VLOOKUP(I94,'필요 경험치'!$B$3:$C$77,2,0),0),0)</f>
        <v>0</v>
      </c>
      <c r="J96" s="86">
        <f>IFERROR(IF(VLOOKUP(J94,'필요 경험치'!$B$3:$C$77,2,0),J95/VLOOKUP(J94,'필요 경험치'!$B$3:$C$77,2,0),0),0)</f>
        <v>0</v>
      </c>
      <c r="K96" s="58"/>
    </row>
    <row r="97" spans="3:11" x14ac:dyDescent="0.3">
      <c r="C97" s="53" t="s">
        <v>11</v>
      </c>
      <c r="D97" s="7"/>
      <c r="E97" s="8"/>
      <c r="F97" s="8"/>
      <c r="G97" s="8"/>
      <c r="H97" s="8"/>
      <c r="I97" s="8"/>
      <c r="J97" s="107"/>
      <c r="K97" s="58">
        <f t="shared" si="23"/>
        <v>0</v>
      </c>
    </row>
    <row r="98" spans="3:11" x14ac:dyDescent="0.3">
      <c r="C98" s="53" t="s">
        <v>13</v>
      </c>
      <c r="D98" s="7"/>
      <c r="E98" s="8"/>
      <c r="F98" s="8"/>
      <c r="G98" s="8"/>
      <c r="H98" s="8"/>
      <c r="I98" s="8"/>
      <c r="J98" s="107"/>
      <c r="K98" s="58">
        <f t="shared" si="23"/>
        <v>0</v>
      </c>
    </row>
    <row r="99" spans="3:11" x14ac:dyDescent="0.3">
      <c r="C99" s="53" t="s">
        <v>14</v>
      </c>
      <c r="D99" s="7"/>
      <c r="E99" s="8"/>
      <c r="F99" s="8"/>
      <c r="G99" s="8"/>
      <c r="H99" s="8"/>
      <c r="I99" s="8"/>
      <c r="J99" s="107"/>
      <c r="K99" s="58">
        <f t="shared" si="23"/>
        <v>0</v>
      </c>
    </row>
    <row r="100" spans="3:11" x14ac:dyDescent="0.3">
      <c r="C100" s="13" t="s">
        <v>12</v>
      </c>
      <c r="D100" s="26">
        <f>(SUM(D98,D99)/2)</f>
        <v>0</v>
      </c>
      <c r="E100" s="27">
        <f t="shared" ref="E100:J100" si="30">(SUM(E98,E99)/2)</f>
        <v>0</v>
      </c>
      <c r="F100" s="27">
        <f t="shared" si="30"/>
        <v>0</v>
      </c>
      <c r="G100" s="27">
        <f t="shared" si="30"/>
        <v>0</v>
      </c>
      <c r="H100" s="27">
        <f t="shared" si="30"/>
        <v>0</v>
      </c>
      <c r="I100" s="27">
        <f t="shared" si="30"/>
        <v>0</v>
      </c>
      <c r="J100" s="110">
        <f t="shared" si="30"/>
        <v>0</v>
      </c>
      <c r="K100" s="61">
        <f t="shared" si="23"/>
        <v>0</v>
      </c>
    </row>
    <row r="101" spans="3:11" x14ac:dyDescent="0.3">
      <c r="C101" s="13" t="s">
        <v>15</v>
      </c>
      <c r="D101" s="81">
        <f>IFERROR(IF(D94=D91,D95-D92,IF(D94-D91&gt;0,VLOOKUP(D94-1,'필요 경험치'!$E$3:$F$78,2,0)-VLOOKUP('11월'!D91-1,'필요 경험치'!$E$3:$F$78,2,0)-'11월'!D92+'10월'!D95,0)),0)</f>
        <v>0</v>
      </c>
      <c r="E101" s="85">
        <f>IFERROR(IF(E94=E91,E95-E92,IF(E94-E91&gt;0,VLOOKUP(E94-1,'필요 경험치'!$E$3:$F$78,2,0)-VLOOKUP('11월'!E91-1,'필요 경험치'!$E$3:$F$78,2,0)-'11월'!E92+'10월'!E95,0)),0)</f>
        <v>0</v>
      </c>
      <c r="F101" s="85">
        <f>IFERROR(IF(F94=F91,F95-F92,IF(F94-F91&gt;0,VLOOKUP(F94-1,'필요 경험치'!$E$3:$F$78,2,0)-VLOOKUP('11월'!F91-1,'필요 경험치'!$E$3:$F$78,2,0)-'11월'!F92+'10월'!F95,0)),0)</f>
        <v>0</v>
      </c>
      <c r="G101" s="85">
        <f>IFERROR(IF(G94=G91,G95-G92,IF(G94-G91&gt;0,VLOOKUP(G94-1,'필요 경험치'!$E$3:$F$78,2,0)-VLOOKUP('11월'!G91-1,'필요 경험치'!$E$3:$F$78,2,0)-'11월'!G92+'10월'!G95,0)),0)</f>
        <v>0</v>
      </c>
      <c r="H101" s="85">
        <f>IFERROR(IF(H94=H91,H95-H92,IF(H94-H91&gt;0,VLOOKUP(H94-1,'필요 경험치'!$E$3:$F$78,2,0)-VLOOKUP('11월'!H91-1,'필요 경험치'!$E$3:$F$78,2,0)-'11월'!H92+'10월'!H95,0)),0)</f>
        <v>0</v>
      </c>
      <c r="I101" s="85">
        <f>IFERROR(IF(I94=I91,I95-I92,IF(I94-I91&gt;0,VLOOKUP(I94-1,'필요 경험치'!$E$3:$F$78,2,0)-VLOOKUP('11월'!I91-1,'필요 경험치'!$E$3:$F$78,2,0)-'11월'!I92+'10월'!I95,0)),0)</f>
        <v>0</v>
      </c>
      <c r="J101" s="87">
        <f>IFERROR(IF(J94=J91,J95-J92,IF(J94-J91&gt;0,VLOOKUP(J94-1,'필요 경험치'!$E$3:$F$78,2,0)-VLOOKUP('11월'!J91-1,'필요 경험치'!$E$3:$F$78,2,0)-'11월'!J92+'10월'!J95,0)),0)</f>
        <v>0</v>
      </c>
      <c r="K101" s="62">
        <f t="shared" si="23"/>
        <v>0</v>
      </c>
    </row>
    <row r="102" spans="3:11" x14ac:dyDescent="0.3">
      <c r="C102" s="13" t="s">
        <v>16</v>
      </c>
      <c r="D102" s="19">
        <f>IFERROR((D101/D100),0)</f>
        <v>0</v>
      </c>
      <c r="E102" s="20">
        <f t="shared" ref="E102:J102" si="31">IFERROR((E101/E100),0)</f>
        <v>0</v>
      </c>
      <c r="F102" s="20">
        <f t="shared" si="31"/>
        <v>0</v>
      </c>
      <c r="G102" s="20">
        <f t="shared" si="31"/>
        <v>0</v>
      </c>
      <c r="H102" s="20">
        <f t="shared" si="31"/>
        <v>0</v>
      </c>
      <c r="I102" s="20">
        <f t="shared" si="31"/>
        <v>0</v>
      </c>
      <c r="J102" s="111">
        <f t="shared" si="31"/>
        <v>0</v>
      </c>
      <c r="K102" s="62">
        <f>IFERROR((K101/K100),0)</f>
        <v>0</v>
      </c>
    </row>
    <row r="103" spans="3:11" x14ac:dyDescent="0.3">
      <c r="C103" s="13" t="s">
        <v>17</v>
      </c>
      <c r="D103" s="21">
        <f>IFERROR(IF(VLOOKUP(D91,'필요 경험치'!$B$3:$C$77,2,0),D101/VLOOKUP(D91,'필요 경험치'!$B$3:$C$77,2,0),0),0)</f>
        <v>0</v>
      </c>
      <c r="E103" s="22">
        <f>IFERROR(IF(VLOOKUP(E91,'필요 경험치'!$B$3:$C$77,2,0),E101/VLOOKUP(E91,'필요 경험치'!$B$3:$C$77,2,0),0),0)</f>
        <v>0</v>
      </c>
      <c r="F103" s="22">
        <f>IFERROR(IF(VLOOKUP(F91,'필요 경험치'!$B$3:$C$77,2,0),F101/VLOOKUP(F91,'필요 경험치'!$B$3:$C$77,2,0),0),0)</f>
        <v>0</v>
      </c>
      <c r="G103" s="22">
        <f>IFERROR(IF(VLOOKUP(G91,'필요 경험치'!$B$3:$C$77,2,0),G101/VLOOKUP(G91,'필요 경험치'!$B$3:$C$77,2,0),0),0)</f>
        <v>0</v>
      </c>
      <c r="H103" s="22">
        <f>IFERROR(IF(VLOOKUP(H91,'필요 경험치'!$B$3:$C$77,2,0),H101/VLOOKUP(H91,'필요 경험치'!$B$3:$C$77,2,0),0),0)</f>
        <v>0</v>
      </c>
      <c r="I103" s="22">
        <f>IFERROR(IF(VLOOKUP(I91,'필요 경험치'!$B$3:$C$77,2,0),I101/VLOOKUP(I91,'필요 경험치'!$B$3:$C$77,2,0),0),0)</f>
        <v>0</v>
      </c>
      <c r="J103" s="88">
        <f>IFERROR(IF(VLOOKUP(J91,'필요 경험치'!$B$3:$C$77,2,0),J101/VLOOKUP(J91,'필요 경험치'!$B$3:$C$77,2,0),0),0)</f>
        <v>0</v>
      </c>
      <c r="K103" s="58"/>
    </row>
    <row r="104" spans="3:11" ht="17.25" thickBot="1" x14ac:dyDescent="0.35">
      <c r="C104" s="23" t="s">
        <v>18</v>
      </c>
      <c r="D104" s="24">
        <f>IFERROR((D103/D100),0)</f>
        <v>0</v>
      </c>
      <c r="E104" s="25">
        <f t="shared" ref="E104:J104" si="32">IFERROR((E103/E100),0)</f>
        <v>0</v>
      </c>
      <c r="F104" s="25">
        <f t="shared" si="32"/>
        <v>0</v>
      </c>
      <c r="G104" s="25">
        <f t="shared" si="32"/>
        <v>0</v>
      </c>
      <c r="H104" s="25">
        <f t="shared" si="32"/>
        <v>0</v>
      </c>
      <c r="I104" s="25">
        <f t="shared" si="32"/>
        <v>0</v>
      </c>
      <c r="J104" s="89">
        <f t="shared" si="32"/>
        <v>0</v>
      </c>
      <c r="K104" s="64"/>
    </row>
    <row r="115" spans="3:10" x14ac:dyDescent="0.3">
      <c r="C115" s="66"/>
      <c r="D115" s="66"/>
      <c r="E115" s="66"/>
      <c r="F115" s="66"/>
      <c r="G115" s="66"/>
      <c r="H115" s="66"/>
      <c r="I115" s="66"/>
      <c r="J115" s="66"/>
    </row>
    <row r="116" spans="3:10" x14ac:dyDescent="0.3">
      <c r="C116" s="66">
        <f>WEEKDAY(C5)</f>
        <v>6</v>
      </c>
      <c r="D116" s="67">
        <f>DATEVALUE(C5)-(C116-2)</f>
        <v>43766</v>
      </c>
      <c r="E116" s="67">
        <f>(D116+1)</f>
        <v>43767</v>
      </c>
      <c r="F116" s="67">
        <f t="shared" ref="F116:J116" si="33">(E116+1)</f>
        <v>43768</v>
      </c>
      <c r="G116" s="67">
        <f t="shared" si="33"/>
        <v>43769</v>
      </c>
      <c r="H116" s="67">
        <f t="shared" si="33"/>
        <v>43770</v>
      </c>
      <c r="I116" s="67">
        <f t="shared" si="33"/>
        <v>43771</v>
      </c>
      <c r="J116" s="67">
        <f t="shared" si="33"/>
        <v>43772</v>
      </c>
    </row>
    <row r="117" spans="3:10" x14ac:dyDescent="0.3">
      <c r="C117" s="66"/>
      <c r="D117" s="67">
        <f>D116+7</f>
        <v>43773</v>
      </c>
      <c r="E117" s="67">
        <f t="shared" ref="E117:J120" si="34">E116+7</f>
        <v>43774</v>
      </c>
      <c r="F117" s="67">
        <f t="shared" si="34"/>
        <v>43775</v>
      </c>
      <c r="G117" s="67">
        <f t="shared" si="34"/>
        <v>43776</v>
      </c>
      <c r="H117" s="67">
        <f t="shared" si="34"/>
        <v>43777</v>
      </c>
      <c r="I117" s="67">
        <f t="shared" si="34"/>
        <v>43778</v>
      </c>
      <c r="J117" s="67">
        <f t="shared" si="34"/>
        <v>43779</v>
      </c>
    </row>
    <row r="118" spans="3:10" x14ac:dyDescent="0.3">
      <c r="C118" s="66"/>
      <c r="D118" s="67">
        <f t="shared" ref="D118:D120" si="35">D117+7</f>
        <v>43780</v>
      </c>
      <c r="E118" s="67">
        <f t="shared" si="34"/>
        <v>43781</v>
      </c>
      <c r="F118" s="67">
        <f t="shared" si="34"/>
        <v>43782</v>
      </c>
      <c r="G118" s="67">
        <f t="shared" si="34"/>
        <v>43783</v>
      </c>
      <c r="H118" s="67">
        <f t="shared" si="34"/>
        <v>43784</v>
      </c>
      <c r="I118" s="67">
        <f t="shared" si="34"/>
        <v>43785</v>
      </c>
      <c r="J118" s="67">
        <f t="shared" si="34"/>
        <v>43786</v>
      </c>
    </row>
    <row r="119" spans="3:10" x14ac:dyDescent="0.3">
      <c r="C119" s="66"/>
      <c r="D119" s="67">
        <f t="shared" si="35"/>
        <v>43787</v>
      </c>
      <c r="E119" s="67">
        <f t="shared" si="34"/>
        <v>43788</v>
      </c>
      <c r="F119" s="67">
        <f t="shared" si="34"/>
        <v>43789</v>
      </c>
      <c r="G119" s="67">
        <f t="shared" si="34"/>
        <v>43790</v>
      </c>
      <c r="H119" s="67">
        <f t="shared" si="34"/>
        <v>43791</v>
      </c>
      <c r="I119" s="67">
        <f t="shared" si="34"/>
        <v>43792</v>
      </c>
      <c r="J119" s="67">
        <f t="shared" si="34"/>
        <v>43793</v>
      </c>
    </row>
    <row r="120" spans="3:10" x14ac:dyDescent="0.3">
      <c r="C120" s="66"/>
      <c r="D120" s="67">
        <f t="shared" si="35"/>
        <v>43794</v>
      </c>
      <c r="E120" s="67">
        <f t="shared" si="34"/>
        <v>43795</v>
      </c>
      <c r="F120" s="67">
        <f t="shared" si="34"/>
        <v>43796</v>
      </c>
      <c r="G120" s="67">
        <f t="shared" si="34"/>
        <v>43797</v>
      </c>
      <c r="H120" s="67">
        <f t="shared" si="34"/>
        <v>43798</v>
      </c>
      <c r="I120" s="67">
        <f t="shared" si="34"/>
        <v>43799</v>
      </c>
      <c r="J120" s="67">
        <f t="shared" si="34"/>
        <v>43800</v>
      </c>
    </row>
    <row r="121" spans="3:10" x14ac:dyDescent="0.3">
      <c r="C121" s="66"/>
      <c r="D121" s="66"/>
      <c r="E121" s="66"/>
      <c r="F121" s="66"/>
      <c r="G121" s="66"/>
      <c r="H121" s="66"/>
      <c r="I121" s="66"/>
      <c r="J121" s="66"/>
    </row>
  </sheetData>
  <sheetProtection algorithmName="SHA-512" hashValue="HdXdVLyUwMQwRzDGvGWXgIfwWeAcyrW9/iorv3z9hd/pyMv5kBGuylK5MZz20jdb60pY4TScRPHBfyKy5hrC+g==" saltValue="b7bixW+Neo5znCQ7NSjW8g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7" workbookViewId="0">
      <selection activeCell="F20" sqref="F20"/>
    </sheetView>
  </sheetViews>
  <sheetFormatPr defaultRowHeight="16.5" x14ac:dyDescent="0.3"/>
  <cols>
    <col min="1" max="1" width="1.625" style="65" customWidth="1"/>
    <col min="2" max="2" width="5.625" style="65" customWidth="1"/>
    <col min="3" max="3" width="15.5" style="65" bestFit="1" customWidth="1"/>
    <col min="4" max="10" width="17.375" style="65" customWidth="1"/>
    <col min="11" max="11" width="17.375" style="65" bestFit="1" customWidth="1"/>
    <col min="12" max="12" width="11.625" style="65" customWidth="1"/>
    <col min="13" max="16384" width="9" style="65"/>
  </cols>
  <sheetData>
    <row r="1" spans="2:11" ht="17.25" thickBot="1" x14ac:dyDescent="0.35"/>
    <row r="2" spans="2:11" ht="17.25" thickBot="1" x14ac:dyDescent="0.35">
      <c r="C2" s="48" t="s">
        <v>34</v>
      </c>
      <c r="D2" s="11" t="s">
        <v>21</v>
      </c>
      <c r="E2" s="12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7" t="s">
        <v>22</v>
      </c>
      <c r="C5" s="54" t="s">
        <v>42</v>
      </c>
      <c r="D5" s="112">
        <f>D116</f>
        <v>43801</v>
      </c>
      <c r="E5" s="113">
        <f t="shared" ref="E5:J5" si="0">E116</f>
        <v>43802</v>
      </c>
      <c r="F5" s="113">
        <f t="shared" si="0"/>
        <v>43803</v>
      </c>
      <c r="G5" s="113">
        <f t="shared" si="0"/>
        <v>43804</v>
      </c>
      <c r="H5" s="113">
        <f t="shared" si="0"/>
        <v>43805</v>
      </c>
      <c r="I5" s="113">
        <f t="shared" si="0"/>
        <v>43806</v>
      </c>
      <c r="J5" s="114">
        <f t="shared" si="0"/>
        <v>43807</v>
      </c>
      <c r="K5" s="56" t="s">
        <v>36</v>
      </c>
    </row>
    <row r="6" spans="2:11" x14ac:dyDescent="0.3">
      <c r="C6" s="96" t="s">
        <v>0</v>
      </c>
      <c r="D6" s="104"/>
      <c r="E6" s="105"/>
      <c r="F6" s="105"/>
      <c r="G6" s="105"/>
      <c r="H6" s="105"/>
      <c r="I6" s="105"/>
      <c r="J6" s="106"/>
      <c r="K6" s="99">
        <f>SUM(D6:J6)</f>
        <v>0</v>
      </c>
    </row>
    <row r="7" spans="2:11" x14ac:dyDescent="0.3">
      <c r="C7" s="97" t="s">
        <v>1</v>
      </c>
      <c r="D7" s="7"/>
      <c r="E7" s="8"/>
      <c r="F7" s="8"/>
      <c r="G7" s="8"/>
      <c r="H7" s="8"/>
      <c r="I7" s="8"/>
      <c r="J7" s="107"/>
      <c r="K7" s="83">
        <f t="shared" ref="K7:K70" si="1">SUM(D7:J7)</f>
        <v>0</v>
      </c>
    </row>
    <row r="8" spans="2:11" x14ac:dyDescent="0.3">
      <c r="C8" s="97" t="s">
        <v>2</v>
      </c>
      <c r="D8" s="9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8">
        <v>0</v>
      </c>
      <c r="K8" s="100">
        <f t="shared" si="1"/>
        <v>0</v>
      </c>
    </row>
    <row r="9" spans="2:11" x14ac:dyDescent="0.3">
      <c r="C9" s="82" t="s">
        <v>3</v>
      </c>
      <c r="D9" s="14">
        <f>IFERROR(D8/D20,0)</f>
        <v>0</v>
      </c>
      <c r="E9" s="15">
        <f t="shared" ref="E9:J9" si="2">IFERROR(E8/E20,0)</f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09">
        <f t="shared" si="2"/>
        <v>0</v>
      </c>
      <c r="K9" s="101">
        <f>IFERROR((K8/K20),0)</f>
        <v>0</v>
      </c>
    </row>
    <row r="10" spans="2:11" x14ac:dyDescent="0.3">
      <c r="C10" s="82" t="s">
        <v>4</v>
      </c>
      <c r="D10" s="14">
        <f>SUM((D6*$D$3),(D7*$E$3),D8)</f>
        <v>0</v>
      </c>
      <c r="E10" s="15">
        <f t="shared" ref="E10:J10" si="3">SUM((E6*$D$3),(E7*$E$3),E8)</f>
        <v>0</v>
      </c>
      <c r="F10" s="15">
        <f t="shared" si="3"/>
        <v>0</v>
      </c>
      <c r="G10" s="15">
        <f t="shared" si="3"/>
        <v>0</v>
      </c>
      <c r="H10" s="15">
        <f t="shared" si="3"/>
        <v>0</v>
      </c>
      <c r="I10" s="15">
        <f t="shared" si="3"/>
        <v>0</v>
      </c>
      <c r="J10" s="109">
        <f t="shared" si="3"/>
        <v>0</v>
      </c>
      <c r="K10" s="101">
        <f t="shared" si="1"/>
        <v>0</v>
      </c>
    </row>
    <row r="11" spans="2:11" x14ac:dyDescent="0.3">
      <c r="C11" s="97" t="s">
        <v>5</v>
      </c>
      <c r="D11" s="7"/>
      <c r="E11" s="8"/>
      <c r="F11" s="8"/>
      <c r="G11" s="8"/>
      <c r="H11" s="8"/>
      <c r="I11" s="8"/>
      <c r="J11" s="107"/>
      <c r="K11" s="83"/>
    </row>
    <row r="12" spans="2:11" x14ac:dyDescent="0.3">
      <c r="C12" s="97" t="s">
        <v>6</v>
      </c>
      <c r="D12" s="7"/>
      <c r="E12" s="8"/>
      <c r="F12" s="8"/>
      <c r="G12" s="8"/>
      <c r="H12" s="8"/>
      <c r="I12" s="8"/>
      <c r="J12" s="107"/>
      <c r="K12" s="83"/>
    </row>
    <row r="13" spans="2:11" x14ac:dyDescent="0.3">
      <c r="C13" s="82" t="s">
        <v>7</v>
      </c>
      <c r="D13" s="17">
        <f>IFERROR(IF(VLOOKUP(D11,'필요 경험치'!$B$3:$C$77,2,0),D12/VLOOKUP(D11,'필요 경험치'!$B$3:$C$77,2,0),0),0)</f>
        <v>0</v>
      </c>
      <c r="E13" s="18">
        <f>IFERROR(IF(VLOOKUP(E11,'필요 경험치'!$B$3:$C$77,2,0),E12/VLOOKUP(E11,'필요 경험치'!$B$3:$C$77,2,0),0),0)</f>
        <v>0</v>
      </c>
      <c r="F13" s="18">
        <f>IFERROR(IF(VLOOKUP(F11,'필요 경험치'!$B$3:$C$77,2,0),F12/VLOOKUP(F11,'필요 경험치'!$B$3:$C$77,2,0),0),0)</f>
        <v>0</v>
      </c>
      <c r="G13" s="18">
        <f>IFERROR(IF(VLOOKUP(G11,'필요 경험치'!$B$3:$C$77,2,0),G12/VLOOKUP(G11,'필요 경험치'!$B$3:$C$77,2,0),0),0)</f>
        <v>0</v>
      </c>
      <c r="H13" s="18">
        <f>IFERROR(IF(VLOOKUP(H11,'필요 경험치'!$B$3:$C$77,2,0),H12/VLOOKUP(H11,'필요 경험치'!$B$3:$C$77,2,0),0),0)</f>
        <v>0</v>
      </c>
      <c r="I13" s="18">
        <f>IFERROR(IF(VLOOKUP(I11,'필요 경험치'!$B$3:$C$77,2,0),I12/VLOOKUP(I11,'필요 경험치'!$B$3:$C$77,2,0),0),0)</f>
        <v>0</v>
      </c>
      <c r="J13" s="86">
        <f>IFERROR(IF(VLOOKUP(J11,'필요 경험치'!$B$3:$C$77,2,0),J12/VLOOKUP(J11,'필요 경험치'!$B$3:$C$77,2,0),0),0)</f>
        <v>0</v>
      </c>
      <c r="K13" s="83"/>
    </row>
    <row r="14" spans="2:11" x14ac:dyDescent="0.3">
      <c r="C14" s="97" t="s">
        <v>8</v>
      </c>
      <c r="D14" s="7"/>
      <c r="E14" s="8"/>
      <c r="F14" s="8"/>
      <c r="G14" s="8"/>
      <c r="H14" s="8"/>
      <c r="I14" s="8"/>
      <c r="J14" s="107"/>
      <c r="K14" s="83"/>
    </row>
    <row r="15" spans="2:11" x14ac:dyDescent="0.3">
      <c r="C15" s="97" t="s">
        <v>9</v>
      </c>
      <c r="D15" s="7"/>
      <c r="E15" s="8"/>
      <c r="F15" s="8"/>
      <c r="G15" s="8"/>
      <c r="H15" s="8"/>
      <c r="I15" s="8"/>
      <c r="J15" s="107"/>
      <c r="K15" s="83"/>
    </row>
    <row r="16" spans="2:11" x14ac:dyDescent="0.3">
      <c r="C16" s="82" t="s">
        <v>10</v>
      </c>
      <c r="D16" s="17">
        <f>IFERROR(IF(VLOOKUP(D14,'필요 경험치'!$B$3:$C$77,2,0),D15/VLOOKUP(D14,'필요 경험치'!$B$3:$C$77,2,0),0),0)</f>
        <v>0</v>
      </c>
      <c r="E16" s="18">
        <f>IFERROR(IF(VLOOKUP(E14,'필요 경험치'!$B$3:$C$77,2,0),E15/VLOOKUP(E14,'필요 경험치'!$B$3:$C$77,2,0),0),0)</f>
        <v>0</v>
      </c>
      <c r="F16" s="18">
        <f>IFERROR(IF(VLOOKUP(F14,'필요 경험치'!$B$3:$C$77,2,0),F15/VLOOKUP(F14,'필요 경험치'!$B$3:$C$77,2,0),0),0)</f>
        <v>0</v>
      </c>
      <c r="G16" s="18">
        <f>IFERROR(IF(VLOOKUP(G14,'필요 경험치'!$B$3:$C$77,2,0),G15/VLOOKUP(G14,'필요 경험치'!$B$3:$C$77,2,0),0),0)</f>
        <v>0</v>
      </c>
      <c r="H16" s="18">
        <f>IFERROR(IF(VLOOKUP(H14,'필요 경험치'!$B$3:$C$77,2,0),H15/VLOOKUP(H14,'필요 경험치'!$B$3:$C$77,2,0),0),0)</f>
        <v>0</v>
      </c>
      <c r="I16" s="18">
        <f>IFERROR(IF(VLOOKUP(I14,'필요 경험치'!$B$3:$C$77,2,0),I15/VLOOKUP(I14,'필요 경험치'!$B$3:$C$77,2,0),0),0)</f>
        <v>0</v>
      </c>
      <c r="J16" s="86">
        <f>IFERROR(IF(VLOOKUP(J14,'필요 경험치'!$B$3:$C$77,2,0),J15/VLOOKUP(J14,'필요 경험치'!$B$3:$C$77,2,0),0),0)</f>
        <v>0</v>
      </c>
      <c r="K16" s="83"/>
    </row>
    <row r="17" spans="2:11" x14ac:dyDescent="0.3">
      <c r="C17" s="97" t="s">
        <v>11</v>
      </c>
      <c r="D17" s="7"/>
      <c r="E17" s="8"/>
      <c r="F17" s="8"/>
      <c r="G17" s="8"/>
      <c r="H17" s="8"/>
      <c r="I17" s="8"/>
      <c r="J17" s="107"/>
      <c r="K17" s="83">
        <f>SUM(D17:J17)</f>
        <v>0</v>
      </c>
    </row>
    <row r="18" spans="2:11" x14ac:dyDescent="0.3">
      <c r="C18" s="97" t="s">
        <v>13</v>
      </c>
      <c r="D18" s="7"/>
      <c r="E18" s="8"/>
      <c r="F18" s="8"/>
      <c r="G18" s="8"/>
      <c r="H18" s="8"/>
      <c r="I18" s="8"/>
      <c r="J18" s="107"/>
      <c r="K18" s="83">
        <f t="shared" ref="K18:K19" si="4">SUM(D18:J18)</f>
        <v>0</v>
      </c>
    </row>
    <row r="19" spans="2:11" x14ac:dyDescent="0.3">
      <c r="C19" s="97" t="s">
        <v>14</v>
      </c>
      <c r="D19" s="7"/>
      <c r="E19" s="8"/>
      <c r="F19" s="8"/>
      <c r="G19" s="8"/>
      <c r="H19" s="8"/>
      <c r="I19" s="8"/>
      <c r="J19" s="107"/>
      <c r="K19" s="83">
        <f t="shared" si="4"/>
        <v>0</v>
      </c>
    </row>
    <row r="20" spans="2:11" x14ac:dyDescent="0.3">
      <c r="C20" s="82" t="s">
        <v>12</v>
      </c>
      <c r="D20" s="26">
        <f>(SUM(D18,D19)/2)</f>
        <v>0</v>
      </c>
      <c r="E20" s="27">
        <f t="shared" ref="E20:J20" si="5">(SUM(E18,E19)/2)</f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110">
        <f t="shared" si="5"/>
        <v>0</v>
      </c>
      <c r="K20" s="102">
        <f t="shared" si="1"/>
        <v>0</v>
      </c>
    </row>
    <row r="21" spans="2:11" x14ac:dyDescent="0.3">
      <c r="C21" s="82" t="s">
        <v>15</v>
      </c>
      <c r="D21" s="81">
        <f>IFERROR(IF(D14=D11,D15-D12,IF(D14-D11&gt;0,VLOOKUP(D14-1,'필요 경험치'!$E$3:$F$78,2,0)-VLOOKUP('12월'!D11-1,'필요 경험치'!$E$3:$F$78,2,0)-'12월'!D12+'10월'!D15,0)),0)</f>
        <v>0</v>
      </c>
      <c r="E21" s="85">
        <f>IFERROR(IF(E14=E11,E15-E12,IF(E14-E11&gt;0,VLOOKUP(E14-1,'필요 경험치'!$E$3:$F$78,2,0)-VLOOKUP('12월'!E11-1,'필요 경험치'!$E$3:$F$78,2,0)-'12월'!E12+'10월'!E15,0)),0)</f>
        <v>0</v>
      </c>
      <c r="F21" s="85">
        <f>IFERROR(IF(F14=F11,F15-F12,IF(F14-F11&gt;0,VLOOKUP(F14-1,'필요 경험치'!$E$3:$F$78,2,0)-VLOOKUP('12월'!F11-1,'필요 경험치'!$E$3:$F$78,2,0)-'12월'!F12+'10월'!F15,0)),0)</f>
        <v>0</v>
      </c>
      <c r="G21" s="85">
        <f>IFERROR(IF(G14=G11,G15-G12,IF(G14-G11&gt;0,VLOOKUP(G14-1,'필요 경험치'!$E$3:$F$78,2,0)-VLOOKUP('12월'!G11-1,'필요 경험치'!$E$3:$F$78,2,0)-'12월'!G12+'10월'!G15,0)),0)</f>
        <v>0</v>
      </c>
      <c r="H21" s="85">
        <f>IFERROR(IF(H14=H11,H15-H12,IF(H14-H11&gt;0,VLOOKUP(H14-1,'필요 경험치'!$E$3:$F$78,2,0)-VLOOKUP('12월'!H11-1,'필요 경험치'!$E$3:$F$78,2,0)-'12월'!H12+'10월'!H15,0)),0)</f>
        <v>0</v>
      </c>
      <c r="I21" s="85">
        <f>IFERROR(IF(I14=I11,I15-I12,IF(I14-I11&gt;0,VLOOKUP(I14-1,'필요 경험치'!$E$3:$F$78,2,0)-VLOOKUP('12월'!I11-1,'필요 경험치'!$E$3:$F$78,2,0)-'12월'!I12+'10월'!I15,0)),0)</f>
        <v>0</v>
      </c>
      <c r="J21" s="87">
        <f>IFERROR(IF(J14=J11,J15-J12,IF(J14-J11&gt;0,VLOOKUP(J14-1,'필요 경험치'!$E$3:$F$78,2,0)-VLOOKUP('12월'!J11-1,'필요 경험치'!$E$3:$F$78,2,0)-'12월'!J12+'10월'!J15,0)),0)</f>
        <v>0</v>
      </c>
      <c r="K21" s="84">
        <f t="shared" si="1"/>
        <v>0</v>
      </c>
    </row>
    <row r="22" spans="2:11" x14ac:dyDescent="0.3">
      <c r="C22" s="82" t="s">
        <v>16</v>
      </c>
      <c r="D22" s="19">
        <f>IFERROR((D21/D20),0)</f>
        <v>0</v>
      </c>
      <c r="E22" s="20">
        <f t="shared" ref="E22:J22" si="6">IFERROR((E21/E20),0)</f>
        <v>0</v>
      </c>
      <c r="F22" s="20">
        <f t="shared" si="6"/>
        <v>0</v>
      </c>
      <c r="G22" s="20">
        <f t="shared" si="6"/>
        <v>0</v>
      </c>
      <c r="H22" s="20">
        <f t="shared" si="6"/>
        <v>0</v>
      </c>
      <c r="I22" s="20">
        <f t="shared" si="6"/>
        <v>0</v>
      </c>
      <c r="J22" s="111">
        <f t="shared" si="6"/>
        <v>0</v>
      </c>
      <c r="K22" s="84">
        <f>IFERROR((K21/K20),0)</f>
        <v>0</v>
      </c>
    </row>
    <row r="23" spans="2:11" x14ac:dyDescent="0.3">
      <c r="C23" s="82" t="s">
        <v>17</v>
      </c>
      <c r="D23" s="21">
        <f>IFERROR(IF(VLOOKUP(D11,'필요 경험치'!$B$3:$C$77,2,0),D21/VLOOKUP(D11,'필요 경험치'!$B$3:$C$77,2,0),0),0)</f>
        <v>0</v>
      </c>
      <c r="E23" s="22">
        <f>IFERROR(IF(VLOOKUP(E11,'필요 경험치'!$B$3:$C$77,2,0),E21/VLOOKUP(E11,'필요 경험치'!$B$3:$C$77,2,0),0),0)</f>
        <v>0</v>
      </c>
      <c r="F23" s="22">
        <f>IFERROR(IF(VLOOKUP(F11,'필요 경험치'!$B$3:$C$77,2,0),F21/VLOOKUP(F11,'필요 경험치'!$B$3:$C$77,2,0),0),0)</f>
        <v>0</v>
      </c>
      <c r="G23" s="22">
        <f>IFERROR(IF(VLOOKUP(G11,'필요 경험치'!$B$3:$C$77,2,0),G21/VLOOKUP(G11,'필요 경험치'!$B$3:$C$77,2,0),0),0)</f>
        <v>0</v>
      </c>
      <c r="H23" s="22">
        <f>IFERROR(IF(VLOOKUP(H11,'필요 경험치'!$B$3:$C$77,2,0),H21/VLOOKUP(H11,'필요 경험치'!$B$3:$C$77,2,0),0),0)</f>
        <v>0</v>
      </c>
      <c r="I23" s="22">
        <f>IFERROR(IF(VLOOKUP(I11,'필요 경험치'!$B$3:$C$77,2,0),I21/VLOOKUP(I11,'필요 경험치'!$B$3:$C$77,2,0),0),0)</f>
        <v>0</v>
      </c>
      <c r="J23" s="88">
        <f>IFERROR(IF(VLOOKUP(J11,'필요 경험치'!$B$3:$C$77,2,0),J21/VLOOKUP(J11,'필요 경험치'!$B$3:$C$77,2,0),0),0)</f>
        <v>0</v>
      </c>
      <c r="K23" s="83"/>
    </row>
    <row r="24" spans="2:11" ht="17.25" thickBot="1" x14ac:dyDescent="0.35">
      <c r="C24" s="98" t="s">
        <v>18</v>
      </c>
      <c r="D24" s="24">
        <f>IFERROR((D23/D20),0)</f>
        <v>0</v>
      </c>
      <c r="E24" s="25">
        <f t="shared" ref="E24:J24" si="7">IFERROR((E23/E20),0)</f>
        <v>0</v>
      </c>
      <c r="F24" s="25">
        <f t="shared" si="7"/>
        <v>0</v>
      </c>
      <c r="G24" s="25">
        <f t="shared" si="7"/>
        <v>0</v>
      </c>
      <c r="H24" s="25">
        <f t="shared" si="7"/>
        <v>0</v>
      </c>
      <c r="I24" s="25">
        <f t="shared" si="7"/>
        <v>0</v>
      </c>
      <c r="J24" s="89">
        <f t="shared" si="7"/>
        <v>0</v>
      </c>
      <c r="K24" s="103"/>
    </row>
    <row r="25" spans="2:11" ht="17.25" thickBot="1" x14ac:dyDescent="0.35">
      <c r="B25" s="47" t="s">
        <v>23</v>
      </c>
      <c r="C25" s="55" t="s">
        <v>19</v>
      </c>
      <c r="D25" s="115">
        <f>D117</f>
        <v>43808</v>
      </c>
      <c r="E25" s="116">
        <f t="shared" ref="E25:J25" si="8">E117</f>
        <v>43809</v>
      </c>
      <c r="F25" s="116">
        <f t="shared" si="8"/>
        <v>43810</v>
      </c>
      <c r="G25" s="116">
        <f t="shared" si="8"/>
        <v>43811</v>
      </c>
      <c r="H25" s="116">
        <f t="shared" si="8"/>
        <v>43812</v>
      </c>
      <c r="I25" s="116">
        <f t="shared" si="8"/>
        <v>43813</v>
      </c>
      <c r="J25" s="117">
        <f t="shared" si="8"/>
        <v>43814</v>
      </c>
      <c r="K25" s="56" t="s">
        <v>37</v>
      </c>
    </row>
    <row r="26" spans="2:11" x14ac:dyDescent="0.3">
      <c r="C26" s="52" t="s">
        <v>0</v>
      </c>
      <c r="D26" s="104"/>
      <c r="E26" s="105"/>
      <c r="F26" s="105"/>
      <c r="G26" s="105"/>
      <c r="H26" s="105"/>
      <c r="I26" s="105"/>
      <c r="J26" s="106"/>
      <c r="K26" s="57">
        <f t="shared" si="1"/>
        <v>0</v>
      </c>
    </row>
    <row r="27" spans="2:11" x14ac:dyDescent="0.3">
      <c r="C27" s="53" t="s">
        <v>1</v>
      </c>
      <c r="D27" s="7"/>
      <c r="E27" s="8"/>
      <c r="F27" s="8"/>
      <c r="G27" s="8"/>
      <c r="H27" s="8"/>
      <c r="I27" s="8"/>
      <c r="J27" s="107"/>
      <c r="K27" s="58">
        <f t="shared" si="1"/>
        <v>0</v>
      </c>
    </row>
    <row r="28" spans="2:11" x14ac:dyDescent="0.3">
      <c r="C28" s="53" t="s">
        <v>2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8">
        <v>0</v>
      </c>
      <c r="K28" s="59">
        <f t="shared" si="1"/>
        <v>0</v>
      </c>
    </row>
    <row r="29" spans="2:11" x14ac:dyDescent="0.3">
      <c r="C29" s="13" t="s">
        <v>3</v>
      </c>
      <c r="D29" s="14">
        <f>IFERROR(D28/D40,0)</f>
        <v>0</v>
      </c>
      <c r="E29" s="15">
        <f t="shared" ref="E29:J29" si="9">IFERROR(E28/E40,0)</f>
        <v>0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09">
        <f t="shared" si="9"/>
        <v>0</v>
      </c>
      <c r="K29" s="60">
        <f>IFERROR((K28/K40),0)</f>
        <v>0</v>
      </c>
    </row>
    <row r="30" spans="2:11" x14ac:dyDescent="0.3">
      <c r="C30" s="13" t="s">
        <v>4</v>
      </c>
      <c r="D30" s="14">
        <f>SUM((D26*$D$3),(D27*$E$3),D28)</f>
        <v>0</v>
      </c>
      <c r="E30" s="15">
        <f t="shared" ref="E30:J30" si="10">SUM((E26*$D$3),(E27*$E$3),E28)</f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5">
        <f t="shared" si="10"/>
        <v>0</v>
      </c>
      <c r="J30" s="109">
        <f t="shared" si="10"/>
        <v>0</v>
      </c>
      <c r="K30" s="60">
        <f t="shared" si="1"/>
        <v>0</v>
      </c>
    </row>
    <row r="31" spans="2:11" x14ac:dyDescent="0.3">
      <c r="C31" s="53" t="s">
        <v>5</v>
      </c>
      <c r="D31" s="7"/>
      <c r="E31" s="8"/>
      <c r="F31" s="8"/>
      <c r="G31" s="8"/>
      <c r="H31" s="8"/>
      <c r="I31" s="8"/>
      <c r="J31" s="107"/>
      <c r="K31" s="58"/>
    </row>
    <row r="32" spans="2:11" x14ac:dyDescent="0.3">
      <c r="C32" s="53" t="s">
        <v>6</v>
      </c>
      <c r="D32" s="7"/>
      <c r="E32" s="8"/>
      <c r="F32" s="8"/>
      <c r="G32" s="8"/>
      <c r="H32" s="8"/>
      <c r="I32" s="8"/>
      <c r="J32" s="107"/>
      <c r="K32" s="58"/>
    </row>
    <row r="33" spans="2:11" x14ac:dyDescent="0.3">
      <c r="C33" s="13" t="s">
        <v>7</v>
      </c>
      <c r="D33" s="17">
        <f>IFERROR(IF(VLOOKUP(D31,'필요 경험치'!$B$3:$C$77,2,0),D32/VLOOKUP(D31,'필요 경험치'!$B$3:$C$77,2,0),0),0)</f>
        <v>0</v>
      </c>
      <c r="E33" s="18">
        <f>IFERROR(IF(VLOOKUP(E31,'필요 경험치'!$B$3:$C$77,2,0),E32/VLOOKUP(E31,'필요 경험치'!$B$3:$C$77,2,0),0),0)</f>
        <v>0</v>
      </c>
      <c r="F33" s="18">
        <f>IFERROR(IF(VLOOKUP(F31,'필요 경험치'!$B$3:$C$77,2,0),F32/VLOOKUP(F31,'필요 경험치'!$B$3:$C$77,2,0),0),0)</f>
        <v>0</v>
      </c>
      <c r="G33" s="18">
        <f>IFERROR(IF(VLOOKUP(G31,'필요 경험치'!$B$3:$C$77,2,0),G32/VLOOKUP(G31,'필요 경험치'!$B$3:$C$77,2,0),0),0)</f>
        <v>0</v>
      </c>
      <c r="H33" s="18">
        <f>IFERROR(IF(VLOOKUP(H31,'필요 경험치'!$B$3:$C$77,2,0),H32/VLOOKUP(H31,'필요 경험치'!$B$3:$C$77,2,0),0),0)</f>
        <v>0</v>
      </c>
      <c r="I33" s="18">
        <f>IFERROR(IF(VLOOKUP(I31,'필요 경험치'!$B$3:$C$77,2,0),I32/VLOOKUP(I31,'필요 경험치'!$B$3:$C$77,2,0),0),0)</f>
        <v>0</v>
      </c>
      <c r="J33" s="86">
        <f>IFERROR(IF(VLOOKUP(J31,'필요 경험치'!$B$3:$C$77,2,0),J32/VLOOKUP(J31,'필요 경험치'!$B$3:$C$77,2,0),0),0)</f>
        <v>0</v>
      </c>
      <c r="K33" s="58"/>
    </row>
    <row r="34" spans="2:11" x14ac:dyDescent="0.3">
      <c r="C34" s="53" t="s">
        <v>8</v>
      </c>
      <c r="D34" s="7"/>
      <c r="E34" s="8"/>
      <c r="F34" s="8"/>
      <c r="G34" s="8"/>
      <c r="H34" s="8"/>
      <c r="I34" s="8"/>
      <c r="J34" s="107"/>
      <c r="K34" s="58"/>
    </row>
    <row r="35" spans="2:11" x14ac:dyDescent="0.3">
      <c r="C35" s="53" t="s">
        <v>9</v>
      </c>
      <c r="D35" s="7"/>
      <c r="E35" s="8"/>
      <c r="F35" s="8"/>
      <c r="G35" s="8"/>
      <c r="H35" s="8"/>
      <c r="I35" s="8"/>
      <c r="J35" s="107"/>
      <c r="K35" s="58"/>
    </row>
    <row r="36" spans="2:11" x14ac:dyDescent="0.3">
      <c r="C36" s="13" t="s">
        <v>10</v>
      </c>
      <c r="D36" s="17">
        <f>IFERROR(IF(VLOOKUP(D34,'필요 경험치'!$B$3:$C$77,2,0),D35/VLOOKUP(D34,'필요 경험치'!$B$3:$C$77,2,0),0),0)</f>
        <v>0</v>
      </c>
      <c r="E36" s="18">
        <f>IFERROR(IF(VLOOKUP(E34,'필요 경험치'!$B$3:$C$77,2,0),E35/VLOOKUP(E34,'필요 경험치'!$B$3:$C$77,2,0),0),0)</f>
        <v>0</v>
      </c>
      <c r="F36" s="18">
        <f>IFERROR(IF(VLOOKUP(F34,'필요 경험치'!$B$3:$C$77,2,0),F35/VLOOKUP(F34,'필요 경험치'!$B$3:$C$77,2,0),0),0)</f>
        <v>0</v>
      </c>
      <c r="G36" s="18">
        <f>IFERROR(IF(VLOOKUP(G34,'필요 경험치'!$B$3:$C$77,2,0),G35/VLOOKUP(G34,'필요 경험치'!$B$3:$C$77,2,0),0),0)</f>
        <v>0</v>
      </c>
      <c r="H36" s="18">
        <f>IFERROR(IF(VLOOKUP(H34,'필요 경험치'!$B$3:$C$77,2,0),H35/VLOOKUP(H34,'필요 경험치'!$B$3:$C$77,2,0),0),0)</f>
        <v>0</v>
      </c>
      <c r="I36" s="18">
        <f>IFERROR(IF(VLOOKUP(I34,'필요 경험치'!$B$3:$C$77,2,0),I35/VLOOKUP(I34,'필요 경험치'!$B$3:$C$77,2,0),0),0)</f>
        <v>0</v>
      </c>
      <c r="J36" s="86">
        <f>IFERROR(IF(VLOOKUP(J34,'필요 경험치'!$B$3:$C$77,2,0),J35/VLOOKUP(J34,'필요 경험치'!$B$3:$C$77,2,0),0),0)</f>
        <v>0</v>
      </c>
      <c r="K36" s="58"/>
    </row>
    <row r="37" spans="2:11" x14ac:dyDescent="0.3">
      <c r="C37" s="53" t="s">
        <v>11</v>
      </c>
      <c r="D37" s="7"/>
      <c r="E37" s="8"/>
      <c r="F37" s="8"/>
      <c r="G37" s="8"/>
      <c r="H37" s="8"/>
      <c r="I37" s="8"/>
      <c r="J37" s="107"/>
      <c r="K37" s="58">
        <f t="shared" si="1"/>
        <v>0</v>
      </c>
    </row>
    <row r="38" spans="2:11" x14ac:dyDescent="0.3">
      <c r="C38" s="53" t="s">
        <v>13</v>
      </c>
      <c r="D38" s="7"/>
      <c r="E38" s="8"/>
      <c r="F38" s="8"/>
      <c r="G38" s="8"/>
      <c r="H38" s="8"/>
      <c r="I38" s="8"/>
      <c r="J38" s="107"/>
      <c r="K38" s="58">
        <f t="shared" si="1"/>
        <v>0</v>
      </c>
    </row>
    <row r="39" spans="2:11" x14ac:dyDescent="0.3">
      <c r="C39" s="53" t="s">
        <v>14</v>
      </c>
      <c r="D39" s="7"/>
      <c r="E39" s="8"/>
      <c r="F39" s="8"/>
      <c r="G39" s="8"/>
      <c r="H39" s="8"/>
      <c r="I39" s="8"/>
      <c r="J39" s="107"/>
      <c r="K39" s="58">
        <f t="shared" si="1"/>
        <v>0</v>
      </c>
    </row>
    <row r="40" spans="2:11" x14ac:dyDescent="0.3">
      <c r="C40" s="13" t="s">
        <v>12</v>
      </c>
      <c r="D40" s="26">
        <f>(SUM(D38,D39)/2)</f>
        <v>0</v>
      </c>
      <c r="E40" s="27">
        <f t="shared" ref="E40:J40" si="11">(SUM(E38,E39)/2)</f>
        <v>0</v>
      </c>
      <c r="F40" s="27">
        <f t="shared" si="11"/>
        <v>0</v>
      </c>
      <c r="G40" s="27">
        <f t="shared" si="11"/>
        <v>0</v>
      </c>
      <c r="H40" s="27">
        <f t="shared" si="11"/>
        <v>0</v>
      </c>
      <c r="I40" s="27">
        <f t="shared" si="11"/>
        <v>0</v>
      </c>
      <c r="J40" s="110">
        <f t="shared" si="11"/>
        <v>0</v>
      </c>
      <c r="K40" s="61">
        <f t="shared" si="1"/>
        <v>0</v>
      </c>
    </row>
    <row r="41" spans="2:11" x14ac:dyDescent="0.3">
      <c r="C41" s="13" t="s">
        <v>15</v>
      </c>
      <c r="D41" s="81">
        <f>IFERROR(IF(D34=D31,D35-D32,IF(D34-D31&gt;0,VLOOKUP(D34-1,'필요 경험치'!$E$3:$F$78,2,0)-VLOOKUP('12월'!D31-1,'필요 경험치'!$E$3:$F$78,2,0)-'12월'!D32+'10월'!D35,0)),0)</f>
        <v>0</v>
      </c>
      <c r="E41" s="85">
        <f>IFERROR(IF(E34=E31,E35-E32,IF(E34-E31&gt;0,VLOOKUP(E34-1,'필요 경험치'!$E$3:$F$78,2,0)-VLOOKUP('12월'!E31-1,'필요 경험치'!$E$3:$F$78,2,0)-'12월'!E32+'10월'!E35,0)),0)</f>
        <v>0</v>
      </c>
      <c r="F41" s="85">
        <f>IFERROR(IF(F34=F31,F35-F32,IF(F34-F31&gt;0,VLOOKUP(F34-1,'필요 경험치'!$E$3:$F$78,2,0)-VLOOKUP('12월'!F31-1,'필요 경험치'!$E$3:$F$78,2,0)-'12월'!F32+'10월'!F35,0)),0)</f>
        <v>0</v>
      </c>
      <c r="G41" s="85">
        <f>IFERROR(IF(G34=G31,G35-G32,IF(G34-G31&gt;0,VLOOKUP(G34-1,'필요 경험치'!$E$3:$F$78,2,0)-VLOOKUP('12월'!G31-1,'필요 경험치'!$E$3:$F$78,2,0)-'12월'!G32+'10월'!G35,0)),0)</f>
        <v>0</v>
      </c>
      <c r="H41" s="85">
        <f>IFERROR(IF(H34=H31,H35-H32,IF(H34-H31&gt;0,VLOOKUP(H34-1,'필요 경험치'!$E$3:$F$78,2,0)-VLOOKUP('12월'!H31-1,'필요 경험치'!$E$3:$F$78,2,0)-'12월'!H32+'10월'!H35,0)),0)</f>
        <v>0</v>
      </c>
      <c r="I41" s="85">
        <f>IFERROR(IF(I34=I31,I35-I32,IF(I34-I31&gt;0,VLOOKUP(I34-1,'필요 경험치'!$E$3:$F$78,2,0)-VLOOKUP('12월'!I31-1,'필요 경험치'!$E$3:$F$78,2,0)-'12월'!I32+'10월'!I35,0)),0)</f>
        <v>0</v>
      </c>
      <c r="J41" s="87">
        <f>IFERROR(IF(J34=J31,J35-J32,IF(J34-J31&gt;0,VLOOKUP(J34-1,'필요 경험치'!$E$3:$F$78,2,0)-VLOOKUP('12월'!J31-1,'필요 경험치'!$E$3:$F$78,2,0)-'12월'!J32+'10월'!J35,0)),0)</f>
        <v>0</v>
      </c>
      <c r="K41" s="62">
        <f t="shared" si="1"/>
        <v>0</v>
      </c>
    </row>
    <row r="42" spans="2:11" x14ac:dyDescent="0.3">
      <c r="C42" s="13" t="s">
        <v>16</v>
      </c>
      <c r="D42" s="19">
        <f>IFERROR((D41/D40),0)</f>
        <v>0</v>
      </c>
      <c r="E42" s="20">
        <f t="shared" ref="E42:J42" si="12">IFERROR((E41/E40),0)</f>
        <v>0</v>
      </c>
      <c r="F42" s="20">
        <f t="shared" si="12"/>
        <v>0</v>
      </c>
      <c r="G42" s="20">
        <f t="shared" si="12"/>
        <v>0</v>
      </c>
      <c r="H42" s="20">
        <f t="shared" si="12"/>
        <v>0</v>
      </c>
      <c r="I42" s="20">
        <f t="shared" si="12"/>
        <v>0</v>
      </c>
      <c r="J42" s="111">
        <f t="shared" si="12"/>
        <v>0</v>
      </c>
      <c r="K42" s="62">
        <f>IFERROR((K41/K40),0)</f>
        <v>0</v>
      </c>
    </row>
    <row r="43" spans="2:11" x14ac:dyDescent="0.3">
      <c r="C43" s="13" t="s">
        <v>17</v>
      </c>
      <c r="D43" s="21">
        <f>IFERROR(IF(VLOOKUP(D31,'필요 경험치'!$B$3:$C$77,2,0),D41/VLOOKUP(D31,'필요 경험치'!$B$3:$C$77,2,0),0),0)</f>
        <v>0</v>
      </c>
      <c r="E43" s="22">
        <f>IFERROR(IF(VLOOKUP(E31,'필요 경험치'!$B$3:$C$77,2,0),E41/VLOOKUP(E31,'필요 경험치'!$B$3:$C$77,2,0),0),0)</f>
        <v>0</v>
      </c>
      <c r="F43" s="22">
        <f>IFERROR(IF(VLOOKUP(F31,'필요 경험치'!$B$3:$C$77,2,0),F41/VLOOKUP(F31,'필요 경험치'!$B$3:$C$77,2,0),0),0)</f>
        <v>0</v>
      </c>
      <c r="G43" s="22">
        <f>IFERROR(IF(VLOOKUP(G31,'필요 경험치'!$B$3:$C$77,2,0),G41/VLOOKUP(G31,'필요 경험치'!$B$3:$C$77,2,0),0),0)</f>
        <v>0</v>
      </c>
      <c r="H43" s="22">
        <f>IFERROR(IF(VLOOKUP(H31,'필요 경험치'!$B$3:$C$77,2,0),H41/VLOOKUP(H31,'필요 경험치'!$B$3:$C$77,2,0),0),0)</f>
        <v>0</v>
      </c>
      <c r="I43" s="22">
        <f>IFERROR(IF(VLOOKUP(I31,'필요 경험치'!$B$3:$C$77,2,0),I41/VLOOKUP(I31,'필요 경험치'!$B$3:$C$77,2,0),0),0)</f>
        <v>0</v>
      </c>
      <c r="J43" s="88">
        <f>IFERROR(IF(VLOOKUP(J31,'필요 경험치'!$B$3:$C$77,2,0),J41/VLOOKUP(J31,'필요 경험치'!$B$3:$C$77,2,0),0),0)</f>
        <v>0</v>
      </c>
      <c r="K43" s="58"/>
    </row>
    <row r="44" spans="2:11" ht="17.25" thickBot="1" x14ac:dyDescent="0.35">
      <c r="C44" s="23" t="s">
        <v>18</v>
      </c>
      <c r="D44" s="24">
        <f>IFERROR((D43/D40),0)</f>
        <v>0</v>
      </c>
      <c r="E44" s="25">
        <f t="shared" ref="E44:J44" si="13">IFERROR((E43/E40),0)</f>
        <v>0</v>
      </c>
      <c r="F44" s="25">
        <f t="shared" si="13"/>
        <v>0</v>
      </c>
      <c r="G44" s="25">
        <f t="shared" si="13"/>
        <v>0</v>
      </c>
      <c r="H44" s="25">
        <f t="shared" si="13"/>
        <v>0</v>
      </c>
      <c r="I44" s="25">
        <f t="shared" si="13"/>
        <v>0</v>
      </c>
      <c r="J44" s="89">
        <f t="shared" si="13"/>
        <v>0</v>
      </c>
      <c r="K44" s="63"/>
    </row>
    <row r="45" spans="2:11" ht="17.25" thickBot="1" x14ac:dyDescent="0.35">
      <c r="B45" s="47" t="s">
        <v>24</v>
      </c>
      <c r="C45" s="55" t="s">
        <v>19</v>
      </c>
      <c r="D45" s="68">
        <f>D118</f>
        <v>43815</v>
      </c>
      <c r="E45" s="69">
        <f t="shared" ref="E45:J45" si="14">E118</f>
        <v>43816</v>
      </c>
      <c r="F45" s="69">
        <f t="shared" si="14"/>
        <v>43817</v>
      </c>
      <c r="G45" s="69">
        <f t="shared" si="14"/>
        <v>43818</v>
      </c>
      <c r="H45" s="69">
        <f t="shared" si="14"/>
        <v>43819</v>
      </c>
      <c r="I45" s="69">
        <f t="shared" si="14"/>
        <v>43820</v>
      </c>
      <c r="J45" s="70">
        <f t="shared" si="14"/>
        <v>43821</v>
      </c>
      <c r="K45" s="56" t="s">
        <v>40</v>
      </c>
    </row>
    <row r="46" spans="2:11" x14ac:dyDescent="0.3">
      <c r="C46" s="52" t="s">
        <v>0</v>
      </c>
      <c r="D46" s="104"/>
      <c r="E46" s="105"/>
      <c r="F46" s="105"/>
      <c r="G46" s="105"/>
      <c r="H46" s="105"/>
      <c r="I46" s="105"/>
      <c r="J46" s="106"/>
      <c r="K46" s="57">
        <f t="shared" si="1"/>
        <v>0</v>
      </c>
    </row>
    <row r="47" spans="2:11" x14ac:dyDescent="0.3">
      <c r="C47" s="53" t="s">
        <v>1</v>
      </c>
      <c r="D47" s="7"/>
      <c r="E47" s="8"/>
      <c r="F47" s="8"/>
      <c r="G47" s="8"/>
      <c r="H47" s="8"/>
      <c r="I47" s="8"/>
      <c r="J47" s="107"/>
      <c r="K47" s="58">
        <f t="shared" si="1"/>
        <v>0</v>
      </c>
    </row>
    <row r="48" spans="2:11" x14ac:dyDescent="0.3">
      <c r="C48" s="53" t="s">
        <v>2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8">
        <v>0</v>
      </c>
      <c r="K48" s="59">
        <f t="shared" si="1"/>
        <v>0</v>
      </c>
    </row>
    <row r="49" spans="3:11" x14ac:dyDescent="0.3">
      <c r="C49" s="13" t="s">
        <v>3</v>
      </c>
      <c r="D49" s="14">
        <f>IFERROR(D48/D60,0)</f>
        <v>0</v>
      </c>
      <c r="E49" s="15">
        <f t="shared" ref="E49:J49" si="15">IFERROR(E48/E60,0)</f>
        <v>0</v>
      </c>
      <c r="F49" s="15">
        <f t="shared" si="15"/>
        <v>0</v>
      </c>
      <c r="G49" s="15">
        <f t="shared" si="15"/>
        <v>0</v>
      </c>
      <c r="H49" s="15">
        <f t="shared" si="15"/>
        <v>0</v>
      </c>
      <c r="I49" s="15">
        <f t="shared" si="15"/>
        <v>0</v>
      </c>
      <c r="J49" s="109">
        <f t="shared" si="15"/>
        <v>0</v>
      </c>
      <c r="K49" s="60">
        <f>IFERROR((K48/K60),0)</f>
        <v>0</v>
      </c>
    </row>
    <row r="50" spans="3:11" x14ac:dyDescent="0.3">
      <c r="C50" s="13" t="s">
        <v>4</v>
      </c>
      <c r="D50" s="14">
        <f>SUM((D46*$D$3),(D47*$E$3),D48)</f>
        <v>0</v>
      </c>
      <c r="E50" s="15">
        <f t="shared" ref="E50:J50" si="16">SUM((E46*$D$3),(E47*$E$3),E48)</f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09">
        <f t="shared" si="16"/>
        <v>0</v>
      </c>
      <c r="K50" s="60">
        <f t="shared" si="1"/>
        <v>0</v>
      </c>
    </row>
    <row r="51" spans="3:11" x14ac:dyDescent="0.3">
      <c r="C51" s="53" t="s">
        <v>5</v>
      </c>
      <c r="D51" s="7"/>
      <c r="E51" s="8"/>
      <c r="F51" s="8"/>
      <c r="G51" s="8"/>
      <c r="H51" s="8"/>
      <c r="I51" s="8"/>
      <c r="J51" s="107"/>
      <c r="K51" s="58"/>
    </row>
    <row r="52" spans="3:11" x14ac:dyDescent="0.3">
      <c r="C52" s="53" t="s">
        <v>6</v>
      </c>
      <c r="D52" s="7"/>
      <c r="E52" s="8"/>
      <c r="F52" s="8"/>
      <c r="G52" s="8"/>
      <c r="H52" s="8"/>
      <c r="I52" s="8"/>
      <c r="J52" s="107"/>
      <c r="K52" s="58"/>
    </row>
    <row r="53" spans="3:11" x14ac:dyDescent="0.3">
      <c r="C53" s="13" t="s">
        <v>7</v>
      </c>
      <c r="D53" s="17">
        <f>IFERROR(IF(VLOOKUP(D51,'필요 경험치'!$B$3:$C$77,2,0),D52/VLOOKUP(D51,'필요 경험치'!$B$3:$C$77,2,0),0),0)</f>
        <v>0</v>
      </c>
      <c r="E53" s="18">
        <f>IFERROR(IF(VLOOKUP(E51,'필요 경험치'!$B$3:$C$77,2,0),E52/VLOOKUP(E51,'필요 경험치'!$B$3:$C$77,2,0),0),0)</f>
        <v>0</v>
      </c>
      <c r="F53" s="18">
        <f>IFERROR(IF(VLOOKUP(F51,'필요 경험치'!$B$3:$C$77,2,0),F52/VLOOKUP(F51,'필요 경험치'!$B$3:$C$77,2,0),0),0)</f>
        <v>0</v>
      </c>
      <c r="G53" s="18">
        <f>IFERROR(IF(VLOOKUP(G51,'필요 경험치'!$B$3:$C$77,2,0),G52/VLOOKUP(G51,'필요 경험치'!$B$3:$C$77,2,0),0),0)</f>
        <v>0</v>
      </c>
      <c r="H53" s="18">
        <f>IFERROR(IF(VLOOKUP(H51,'필요 경험치'!$B$3:$C$77,2,0),H52/VLOOKUP(H51,'필요 경험치'!$B$3:$C$77,2,0),0),0)</f>
        <v>0</v>
      </c>
      <c r="I53" s="18">
        <f>IFERROR(IF(VLOOKUP(I51,'필요 경험치'!$B$3:$C$77,2,0),I52/VLOOKUP(I51,'필요 경험치'!$B$3:$C$77,2,0),0),0)</f>
        <v>0</v>
      </c>
      <c r="J53" s="86">
        <f>IFERROR(IF(VLOOKUP(J51,'필요 경험치'!$B$3:$C$77,2,0),J52/VLOOKUP(J51,'필요 경험치'!$B$3:$C$77,2,0),0),0)</f>
        <v>0</v>
      </c>
      <c r="K53" s="58"/>
    </row>
    <row r="54" spans="3:11" x14ac:dyDescent="0.3">
      <c r="C54" s="53" t="s">
        <v>8</v>
      </c>
      <c r="D54" s="7"/>
      <c r="E54" s="8"/>
      <c r="F54" s="8"/>
      <c r="G54" s="8"/>
      <c r="H54" s="8"/>
      <c r="I54" s="8"/>
      <c r="J54" s="107"/>
      <c r="K54" s="58"/>
    </row>
    <row r="55" spans="3:11" x14ac:dyDescent="0.3">
      <c r="C55" s="53" t="s">
        <v>9</v>
      </c>
      <c r="D55" s="7"/>
      <c r="E55" s="8"/>
      <c r="F55" s="8"/>
      <c r="G55" s="8"/>
      <c r="H55" s="8"/>
      <c r="I55" s="8"/>
      <c r="J55" s="107"/>
      <c r="K55" s="58"/>
    </row>
    <row r="56" spans="3:11" x14ac:dyDescent="0.3">
      <c r="C56" s="13" t="s">
        <v>10</v>
      </c>
      <c r="D56" s="17">
        <f>IFERROR(IF(VLOOKUP(D54,'필요 경험치'!$B$3:$C$77,2,0),D55/VLOOKUP(D54,'필요 경험치'!$B$3:$C$77,2,0),0),0)</f>
        <v>0</v>
      </c>
      <c r="E56" s="18">
        <f>IFERROR(IF(VLOOKUP(E54,'필요 경험치'!$B$3:$C$77,2,0),E55/VLOOKUP(E54,'필요 경험치'!$B$3:$C$77,2,0),0),0)</f>
        <v>0</v>
      </c>
      <c r="F56" s="18">
        <f>IFERROR(IF(VLOOKUP(F54,'필요 경험치'!$B$3:$C$77,2,0),F55/VLOOKUP(F54,'필요 경험치'!$B$3:$C$77,2,0),0),0)</f>
        <v>0</v>
      </c>
      <c r="G56" s="18">
        <f>IFERROR(IF(VLOOKUP(G54,'필요 경험치'!$B$3:$C$77,2,0),G55/VLOOKUP(G54,'필요 경험치'!$B$3:$C$77,2,0),0),0)</f>
        <v>0</v>
      </c>
      <c r="H56" s="18">
        <f>IFERROR(IF(VLOOKUP(H54,'필요 경험치'!$B$3:$C$77,2,0),H55/VLOOKUP(H54,'필요 경험치'!$B$3:$C$77,2,0),0),0)</f>
        <v>0</v>
      </c>
      <c r="I56" s="18">
        <f>IFERROR(IF(VLOOKUP(I54,'필요 경험치'!$B$3:$C$77,2,0),I55/VLOOKUP(I54,'필요 경험치'!$B$3:$C$77,2,0),0),0)</f>
        <v>0</v>
      </c>
      <c r="J56" s="86">
        <f>IFERROR(IF(VLOOKUP(J54,'필요 경험치'!$B$3:$C$77,2,0),J55/VLOOKUP(J54,'필요 경험치'!$B$3:$C$77,2,0),0),0)</f>
        <v>0</v>
      </c>
      <c r="K56" s="58"/>
    </row>
    <row r="57" spans="3:11" x14ac:dyDescent="0.3">
      <c r="C57" s="53" t="s">
        <v>11</v>
      </c>
      <c r="D57" s="7"/>
      <c r="E57" s="8"/>
      <c r="F57" s="8"/>
      <c r="G57" s="8"/>
      <c r="H57" s="8"/>
      <c r="I57" s="8"/>
      <c r="J57" s="107"/>
      <c r="K57" s="58">
        <f t="shared" si="1"/>
        <v>0</v>
      </c>
    </row>
    <row r="58" spans="3:11" x14ac:dyDescent="0.3">
      <c r="C58" s="53" t="s">
        <v>13</v>
      </c>
      <c r="D58" s="7"/>
      <c r="E58" s="8"/>
      <c r="F58" s="8"/>
      <c r="G58" s="8"/>
      <c r="H58" s="8"/>
      <c r="I58" s="8"/>
      <c r="J58" s="107"/>
      <c r="K58" s="58">
        <f t="shared" si="1"/>
        <v>0</v>
      </c>
    </row>
    <row r="59" spans="3:11" x14ac:dyDescent="0.3">
      <c r="C59" s="53" t="s">
        <v>14</v>
      </c>
      <c r="D59" s="7"/>
      <c r="E59" s="8"/>
      <c r="F59" s="8"/>
      <c r="G59" s="8"/>
      <c r="H59" s="8"/>
      <c r="I59" s="8"/>
      <c r="J59" s="107"/>
      <c r="K59" s="58">
        <f t="shared" si="1"/>
        <v>0</v>
      </c>
    </row>
    <row r="60" spans="3:11" x14ac:dyDescent="0.3">
      <c r="C60" s="13" t="s">
        <v>12</v>
      </c>
      <c r="D60" s="26">
        <f>(SUM(D58,D59)/2)</f>
        <v>0</v>
      </c>
      <c r="E60" s="27">
        <f t="shared" ref="E60:J60" si="17">(SUM(E58,E59)/2)</f>
        <v>0</v>
      </c>
      <c r="F60" s="27">
        <f t="shared" si="17"/>
        <v>0</v>
      </c>
      <c r="G60" s="27">
        <f t="shared" si="17"/>
        <v>0</v>
      </c>
      <c r="H60" s="27">
        <f t="shared" si="17"/>
        <v>0</v>
      </c>
      <c r="I60" s="27">
        <f t="shared" si="17"/>
        <v>0</v>
      </c>
      <c r="J60" s="110">
        <f t="shared" si="17"/>
        <v>0</v>
      </c>
      <c r="K60" s="61">
        <f t="shared" si="1"/>
        <v>0</v>
      </c>
    </row>
    <row r="61" spans="3:11" x14ac:dyDescent="0.3">
      <c r="C61" s="13" t="s">
        <v>15</v>
      </c>
      <c r="D61" s="81">
        <f>IFERROR(IF(D54=D51,D55-D52,IF(D54-D51&gt;0,VLOOKUP(D54-1,'필요 경험치'!$E$3:$F$78,2,0)-VLOOKUP('12월'!D51-1,'필요 경험치'!$E$3:$F$78,2,0)-'12월'!D52+'10월'!D55,0)),0)</f>
        <v>0</v>
      </c>
      <c r="E61" s="85">
        <f>IFERROR(IF(E54=E51,E55-E52,IF(E54-E51&gt;0,VLOOKUP(E54-1,'필요 경험치'!$E$3:$F$78,2,0)-VLOOKUP('12월'!E51-1,'필요 경험치'!$E$3:$F$78,2,0)-'12월'!E52+'10월'!E55,0)),0)</f>
        <v>0</v>
      </c>
      <c r="F61" s="85">
        <f>IFERROR(IF(F54=F51,F55-F52,IF(F54-F51&gt;0,VLOOKUP(F54-1,'필요 경험치'!$E$3:$F$78,2,0)-VLOOKUP('12월'!F51-1,'필요 경험치'!$E$3:$F$78,2,0)-'12월'!F52+'10월'!F55,0)),0)</f>
        <v>0</v>
      </c>
      <c r="G61" s="85">
        <f>IFERROR(IF(G54=G51,G55-G52,IF(G54-G51&gt;0,VLOOKUP(G54-1,'필요 경험치'!$E$3:$F$78,2,0)-VLOOKUP('12월'!G51-1,'필요 경험치'!$E$3:$F$78,2,0)-'12월'!G52+'10월'!G55,0)),0)</f>
        <v>0</v>
      </c>
      <c r="H61" s="85">
        <f>IFERROR(IF(H54=H51,H55-H52,IF(H54-H51&gt;0,VLOOKUP(H54-1,'필요 경험치'!$E$3:$F$78,2,0)-VLOOKUP('12월'!H51-1,'필요 경험치'!$E$3:$F$78,2,0)-'12월'!H52+'10월'!H55,0)),0)</f>
        <v>0</v>
      </c>
      <c r="I61" s="85">
        <f>IFERROR(IF(I54=I51,I55-I52,IF(I54-I51&gt;0,VLOOKUP(I54-1,'필요 경험치'!$E$3:$F$78,2,0)-VLOOKUP('12월'!I51-1,'필요 경험치'!$E$3:$F$78,2,0)-'12월'!I52+'10월'!I55,0)),0)</f>
        <v>0</v>
      </c>
      <c r="J61" s="87">
        <f>IFERROR(IF(J54=J51,J55-J52,IF(J54-J51&gt;0,VLOOKUP(J54-1,'필요 경험치'!$E$3:$F$78,2,0)-VLOOKUP('12월'!J51-1,'필요 경험치'!$E$3:$F$78,2,0)-'12월'!J52+'10월'!J55,0)),0)</f>
        <v>0</v>
      </c>
      <c r="K61" s="62">
        <f t="shared" si="1"/>
        <v>0</v>
      </c>
    </row>
    <row r="62" spans="3:11" x14ac:dyDescent="0.3">
      <c r="C62" s="13" t="s">
        <v>16</v>
      </c>
      <c r="D62" s="19">
        <f>IFERROR((D61/D60),0)</f>
        <v>0</v>
      </c>
      <c r="E62" s="20">
        <f t="shared" ref="E62:J62" si="18">IFERROR((E61/E60),0)</f>
        <v>0</v>
      </c>
      <c r="F62" s="20">
        <f t="shared" si="18"/>
        <v>0</v>
      </c>
      <c r="G62" s="20">
        <f t="shared" si="18"/>
        <v>0</v>
      </c>
      <c r="H62" s="20">
        <f t="shared" si="18"/>
        <v>0</v>
      </c>
      <c r="I62" s="20">
        <f t="shared" si="18"/>
        <v>0</v>
      </c>
      <c r="J62" s="111">
        <f t="shared" si="18"/>
        <v>0</v>
      </c>
      <c r="K62" s="62">
        <f>IFERROR((K61/K60),0)</f>
        <v>0</v>
      </c>
    </row>
    <row r="63" spans="3:11" x14ac:dyDescent="0.3">
      <c r="C63" s="13" t="s">
        <v>17</v>
      </c>
      <c r="D63" s="21">
        <f>IFERROR(IF(VLOOKUP(D51,'필요 경험치'!$B$3:$C$77,2,0),D61/VLOOKUP(D51,'필요 경험치'!$B$3:$C$77,2,0),0),0)</f>
        <v>0</v>
      </c>
      <c r="E63" s="22">
        <f>IFERROR(IF(VLOOKUP(E51,'필요 경험치'!$B$3:$C$77,2,0),E61/VLOOKUP(E51,'필요 경험치'!$B$3:$C$77,2,0),0),0)</f>
        <v>0</v>
      </c>
      <c r="F63" s="22">
        <f>IFERROR(IF(VLOOKUP(F51,'필요 경험치'!$B$3:$C$77,2,0),F61/VLOOKUP(F51,'필요 경험치'!$B$3:$C$77,2,0),0),0)</f>
        <v>0</v>
      </c>
      <c r="G63" s="22">
        <f>IFERROR(IF(VLOOKUP(G51,'필요 경험치'!$B$3:$C$77,2,0),G61/VLOOKUP(G51,'필요 경험치'!$B$3:$C$77,2,0),0),0)</f>
        <v>0</v>
      </c>
      <c r="H63" s="22">
        <f>IFERROR(IF(VLOOKUP(H51,'필요 경험치'!$B$3:$C$77,2,0),H61/VLOOKUP(H51,'필요 경험치'!$B$3:$C$77,2,0),0),0)</f>
        <v>0</v>
      </c>
      <c r="I63" s="22">
        <f>IFERROR(IF(VLOOKUP(I51,'필요 경험치'!$B$3:$C$77,2,0),I61/VLOOKUP(I51,'필요 경험치'!$B$3:$C$77,2,0),0),0)</f>
        <v>0</v>
      </c>
      <c r="J63" s="88">
        <f>IFERROR(IF(VLOOKUP(J51,'필요 경험치'!$B$3:$C$77,2,0),J61/VLOOKUP(J51,'필요 경험치'!$B$3:$C$77,2,0),0),0)</f>
        <v>0</v>
      </c>
      <c r="K63" s="58"/>
    </row>
    <row r="64" spans="3:11" ht="17.25" thickBot="1" x14ac:dyDescent="0.35">
      <c r="C64" s="23" t="s">
        <v>18</v>
      </c>
      <c r="D64" s="24">
        <f>IFERROR((D63/D60),0)</f>
        <v>0</v>
      </c>
      <c r="E64" s="25">
        <f t="shared" ref="E64:J64" si="19">IFERROR((E63/E60),0)</f>
        <v>0</v>
      </c>
      <c r="F64" s="25">
        <f t="shared" si="19"/>
        <v>0</v>
      </c>
      <c r="G64" s="25">
        <f t="shared" si="19"/>
        <v>0</v>
      </c>
      <c r="H64" s="25">
        <f t="shared" si="19"/>
        <v>0</v>
      </c>
      <c r="I64" s="25">
        <f t="shared" si="19"/>
        <v>0</v>
      </c>
      <c r="J64" s="89">
        <f t="shared" si="19"/>
        <v>0</v>
      </c>
      <c r="K64" s="63"/>
    </row>
    <row r="65" spans="2:11" ht="17.25" thickBot="1" x14ac:dyDescent="0.35">
      <c r="B65" s="47" t="s">
        <v>25</v>
      </c>
      <c r="C65" s="55" t="s">
        <v>19</v>
      </c>
      <c r="D65" s="68">
        <f>D119</f>
        <v>43822</v>
      </c>
      <c r="E65" s="69">
        <f t="shared" ref="E65:J65" si="20">E119</f>
        <v>43823</v>
      </c>
      <c r="F65" s="69">
        <f t="shared" si="20"/>
        <v>43824</v>
      </c>
      <c r="G65" s="69">
        <f t="shared" si="20"/>
        <v>43825</v>
      </c>
      <c r="H65" s="69">
        <f t="shared" si="20"/>
        <v>43826</v>
      </c>
      <c r="I65" s="69">
        <f t="shared" si="20"/>
        <v>43827</v>
      </c>
      <c r="J65" s="70">
        <f t="shared" si="20"/>
        <v>43828</v>
      </c>
      <c r="K65" s="56" t="s">
        <v>39</v>
      </c>
    </row>
    <row r="66" spans="2:11" x14ac:dyDescent="0.3">
      <c r="C66" s="52" t="s">
        <v>0</v>
      </c>
      <c r="D66" s="104"/>
      <c r="E66" s="105"/>
      <c r="F66" s="105"/>
      <c r="G66" s="105"/>
      <c r="H66" s="105"/>
      <c r="I66" s="105"/>
      <c r="J66" s="106"/>
      <c r="K66" s="57">
        <f t="shared" si="1"/>
        <v>0</v>
      </c>
    </row>
    <row r="67" spans="2:11" x14ac:dyDescent="0.3">
      <c r="C67" s="53" t="s">
        <v>1</v>
      </c>
      <c r="D67" s="7"/>
      <c r="E67" s="8"/>
      <c r="F67" s="8"/>
      <c r="G67" s="8"/>
      <c r="H67" s="8"/>
      <c r="I67" s="8"/>
      <c r="J67" s="107"/>
      <c r="K67" s="58">
        <f t="shared" si="1"/>
        <v>0</v>
      </c>
    </row>
    <row r="68" spans="2:11" x14ac:dyDescent="0.3">
      <c r="C68" s="53" t="s">
        <v>2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8">
        <v>0</v>
      </c>
      <c r="K68" s="59">
        <f t="shared" si="1"/>
        <v>0</v>
      </c>
    </row>
    <row r="69" spans="2:11" x14ac:dyDescent="0.3">
      <c r="C69" s="13" t="s">
        <v>3</v>
      </c>
      <c r="D69" s="14">
        <f>IFERROR(D68/D80,0)</f>
        <v>0</v>
      </c>
      <c r="E69" s="15">
        <f t="shared" ref="E69:J69" si="21">IFERROR(E68/E80,0)</f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si="21"/>
        <v>0</v>
      </c>
      <c r="J69" s="109">
        <f t="shared" si="21"/>
        <v>0</v>
      </c>
      <c r="K69" s="60">
        <f>IFERROR((K68/K80),0)</f>
        <v>0</v>
      </c>
    </row>
    <row r="70" spans="2:11" x14ac:dyDescent="0.3">
      <c r="C70" s="13" t="s">
        <v>4</v>
      </c>
      <c r="D70" s="14">
        <f>SUM((D66*$D$3),(D67*$E$3),D68)</f>
        <v>0</v>
      </c>
      <c r="E70" s="15">
        <f t="shared" ref="E70:J70" si="22">SUM((E66*$D$3),(E67*$E$3),E68)</f>
        <v>0</v>
      </c>
      <c r="F70" s="15">
        <f t="shared" si="22"/>
        <v>0</v>
      </c>
      <c r="G70" s="15">
        <f t="shared" si="22"/>
        <v>0</v>
      </c>
      <c r="H70" s="15">
        <f t="shared" si="22"/>
        <v>0</v>
      </c>
      <c r="I70" s="15">
        <f t="shared" si="22"/>
        <v>0</v>
      </c>
      <c r="J70" s="109">
        <f t="shared" si="22"/>
        <v>0</v>
      </c>
      <c r="K70" s="60">
        <f t="shared" si="1"/>
        <v>0</v>
      </c>
    </row>
    <row r="71" spans="2:11" x14ac:dyDescent="0.3">
      <c r="C71" s="53" t="s">
        <v>5</v>
      </c>
      <c r="D71" s="7"/>
      <c r="E71" s="8"/>
      <c r="F71" s="8"/>
      <c r="G71" s="8"/>
      <c r="H71" s="8"/>
      <c r="I71" s="8"/>
      <c r="J71" s="107"/>
      <c r="K71" s="58"/>
    </row>
    <row r="72" spans="2:11" x14ac:dyDescent="0.3">
      <c r="C72" s="53" t="s">
        <v>6</v>
      </c>
      <c r="D72" s="7"/>
      <c r="E72" s="8"/>
      <c r="F72" s="8"/>
      <c r="G72" s="8"/>
      <c r="H72" s="8"/>
      <c r="I72" s="8"/>
      <c r="J72" s="107"/>
      <c r="K72" s="58"/>
    </row>
    <row r="73" spans="2:11" x14ac:dyDescent="0.3">
      <c r="C73" s="13" t="s">
        <v>7</v>
      </c>
      <c r="D73" s="17">
        <f>IFERROR(IF(VLOOKUP(D71,'필요 경험치'!$B$3:$C$77,2,0),D72/VLOOKUP(D71,'필요 경험치'!$B$3:$C$77,2,0),0),0)</f>
        <v>0</v>
      </c>
      <c r="E73" s="18">
        <f>IFERROR(IF(VLOOKUP(E71,'필요 경험치'!$B$3:$C$77,2,0),E72/VLOOKUP(E71,'필요 경험치'!$B$3:$C$77,2,0),0),0)</f>
        <v>0</v>
      </c>
      <c r="F73" s="18">
        <f>IFERROR(IF(VLOOKUP(F71,'필요 경험치'!$B$3:$C$77,2,0),F72/VLOOKUP(F71,'필요 경험치'!$B$3:$C$77,2,0),0),0)</f>
        <v>0</v>
      </c>
      <c r="G73" s="18">
        <f>IFERROR(IF(VLOOKUP(G71,'필요 경험치'!$B$3:$C$77,2,0),G72/VLOOKUP(G71,'필요 경험치'!$B$3:$C$77,2,0),0),0)</f>
        <v>0</v>
      </c>
      <c r="H73" s="18">
        <f>IFERROR(IF(VLOOKUP(H71,'필요 경험치'!$B$3:$C$77,2,0),H72/VLOOKUP(H71,'필요 경험치'!$B$3:$C$77,2,0),0),0)</f>
        <v>0</v>
      </c>
      <c r="I73" s="18">
        <f>IFERROR(IF(VLOOKUP(I71,'필요 경험치'!$B$3:$C$77,2,0),I72/VLOOKUP(I71,'필요 경험치'!$B$3:$C$77,2,0),0),0)</f>
        <v>0</v>
      </c>
      <c r="J73" s="86">
        <f>IFERROR(IF(VLOOKUP(J71,'필요 경험치'!$B$3:$C$77,2,0),J72/VLOOKUP(J71,'필요 경험치'!$B$3:$C$77,2,0),0),0)</f>
        <v>0</v>
      </c>
      <c r="K73" s="58"/>
    </row>
    <row r="74" spans="2:11" x14ac:dyDescent="0.3">
      <c r="C74" s="53" t="s">
        <v>8</v>
      </c>
      <c r="D74" s="7"/>
      <c r="E74" s="8"/>
      <c r="F74" s="8"/>
      <c r="G74" s="8"/>
      <c r="H74" s="8"/>
      <c r="I74" s="8"/>
      <c r="J74" s="107"/>
      <c r="K74" s="58"/>
    </row>
    <row r="75" spans="2:11" x14ac:dyDescent="0.3">
      <c r="C75" s="53" t="s">
        <v>9</v>
      </c>
      <c r="D75" s="7"/>
      <c r="E75" s="8"/>
      <c r="F75" s="8"/>
      <c r="G75" s="8"/>
      <c r="H75" s="8"/>
      <c r="I75" s="8"/>
      <c r="J75" s="107"/>
      <c r="K75" s="58"/>
    </row>
    <row r="76" spans="2:11" x14ac:dyDescent="0.3">
      <c r="C76" s="13" t="s">
        <v>10</v>
      </c>
      <c r="D76" s="17">
        <f>IFERROR(IF(VLOOKUP(D74,'필요 경험치'!$B$3:$C$77,2,0),D75/VLOOKUP(D74,'필요 경험치'!$B$3:$C$77,2,0),0),0)</f>
        <v>0</v>
      </c>
      <c r="E76" s="18">
        <f>IFERROR(IF(VLOOKUP(E74,'필요 경험치'!$B$3:$C$77,2,0),E75/VLOOKUP(E74,'필요 경험치'!$B$3:$C$77,2,0),0),0)</f>
        <v>0</v>
      </c>
      <c r="F76" s="18">
        <f>IFERROR(IF(VLOOKUP(F74,'필요 경험치'!$B$3:$C$77,2,0),F75/VLOOKUP(F74,'필요 경험치'!$B$3:$C$77,2,0),0),0)</f>
        <v>0</v>
      </c>
      <c r="G76" s="18">
        <f>IFERROR(IF(VLOOKUP(G74,'필요 경험치'!$B$3:$C$77,2,0),G75/VLOOKUP(G74,'필요 경험치'!$B$3:$C$77,2,0),0),0)</f>
        <v>0</v>
      </c>
      <c r="H76" s="18">
        <f>IFERROR(IF(VLOOKUP(H74,'필요 경험치'!$B$3:$C$77,2,0),H75/VLOOKUP(H74,'필요 경험치'!$B$3:$C$77,2,0),0),0)</f>
        <v>0</v>
      </c>
      <c r="I76" s="18">
        <f>IFERROR(IF(VLOOKUP(I74,'필요 경험치'!$B$3:$C$77,2,0),I75/VLOOKUP(I74,'필요 경험치'!$B$3:$C$77,2,0),0),0)</f>
        <v>0</v>
      </c>
      <c r="J76" s="86">
        <f>IFERROR(IF(VLOOKUP(J74,'필요 경험치'!$B$3:$C$77,2,0),J75/VLOOKUP(J74,'필요 경험치'!$B$3:$C$77,2,0),0),0)</f>
        <v>0</v>
      </c>
      <c r="K76" s="58"/>
    </row>
    <row r="77" spans="2:11" x14ac:dyDescent="0.3">
      <c r="C77" s="53" t="s">
        <v>11</v>
      </c>
      <c r="D77" s="7"/>
      <c r="E77" s="8"/>
      <c r="F77" s="8"/>
      <c r="G77" s="8"/>
      <c r="H77" s="8"/>
      <c r="I77" s="8"/>
      <c r="J77" s="107"/>
      <c r="K77" s="58">
        <f t="shared" ref="K77:K101" si="23">SUM(D77:J77)</f>
        <v>0</v>
      </c>
    </row>
    <row r="78" spans="2:11" x14ac:dyDescent="0.3">
      <c r="C78" s="53" t="s">
        <v>13</v>
      </c>
      <c r="D78" s="7"/>
      <c r="E78" s="8"/>
      <c r="F78" s="8"/>
      <c r="G78" s="8"/>
      <c r="H78" s="8"/>
      <c r="I78" s="8"/>
      <c r="J78" s="107"/>
      <c r="K78" s="58">
        <f t="shared" si="23"/>
        <v>0</v>
      </c>
    </row>
    <row r="79" spans="2:11" x14ac:dyDescent="0.3">
      <c r="C79" s="53" t="s">
        <v>14</v>
      </c>
      <c r="D79" s="7"/>
      <c r="E79" s="8"/>
      <c r="F79" s="8"/>
      <c r="G79" s="8"/>
      <c r="H79" s="8"/>
      <c r="I79" s="8"/>
      <c r="J79" s="107"/>
      <c r="K79" s="58">
        <f t="shared" si="23"/>
        <v>0</v>
      </c>
    </row>
    <row r="80" spans="2:11" x14ac:dyDescent="0.3">
      <c r="C80" s="13" t="s">
        <v>12</v>
      </c>
      <c r="D80" s="26">
        <f>(SUM(D78,D79)/2)</f>
        <v>0</v>
      </c>
      <c r="E80" s="27">
        <f t="shared" ref="E80:J80" si="24">(SUM(E78,E79)/2)</f>
        <v>0</v>
      </c>
      <c r="F80" s="27">
        <f t="shared" si="24"/>
        <v>0</v>
      </c>
      <c r="G80" s="27">
        <f t="shared" si="24"/>
        <v>0</v>
      </c>
      <c r="H80" s="27">
        <f t="shared" si="24"/>
        <v>0</v>
      </c>
      <c r="I80" s="27">
        <f t="shared" si="24"/>
        <v>0</v>
      </c>
      <c r="J80" s="110">
        <f t="shared" si="24"/>
        <v>0</v>
      </c>
      <c r="K80" s="61">
        <f t="shared" si="23"/>
        <v>0</v>
      </c>
    </row>
    <row r="81" spans="2:11" x14ac:dyDescent="0.3">
      <c r="C81" s="13" t="s">
        <v>15</v>
      </c>
      <c r="D81" s="81">
        <f>IFERROR(IF(D74=D71,D75-D72,IF(D74-D71&gt;0,VLOOKUP(D74-1,'필요 경험치'!$E$3:$F$78,2,0)-VLOOKUP('12월'!D71-1,'필요 경험치'!$E$3:$F$78,2,0)-'12월'!D72+'10월'!D75,0)),0)</f>
        <v>0</v>
      </c>
      <c r="E81" s="85">
        <f>IFERROR(IF(E74=E71,E75-E72,IF(E74-E71&gt;0,VLOOKUP(E74-1,'필요 경험치'!$E$3:$F$78,2,0)-VLOOKUP('12월'!E71-1,'필요 경험치'!$E$3:$F$78,2,0)-'12월'!E72+'10월'!E75,0)),0)</f>
        <v>0</v>
      </c>
      <c r="F81" s="85">
        <f>IFERROR(IF(F74=F71,F75-F72,IF(F74-F71&gt;0,VLOOKUP(F74-1,'필요 경험치'!$E$3:$F$78,2,0)-VLOOKUP('12월'!F71-1,'필요 경험치'!$E$3:$F$78,2,0)-'12월'!F72+'10월'!F75,0)),0)</f>
        <v>0</v>
      </c>
      <c r="G81" s="85">
        <f>IFERROR(IF(G74=G71,G75-G72,IF(G74-G71&gt;0,VLOOKUP(G74-1,'필요 경험치'!$E$3:$F$78,2,0)-VLOOKUP('12월'!G71-1,'필요 경험치'!$E$3:$F$78,2,0)-'12월'!G72+'10월'!G75,0)),0)</f>
        <v>0</v>
      </c>
      <c r="H81" s="85">
        <f>IFERROR(IF(H74=H71,H75-H72,IF(H74-H71&gt;0,VLOOKUP(H74-1,'필요 경험치'!$E$3:$F$78,2,0)-VLOOKUP('12월'!H71-1,'필요 경험치'!$E$3:$F$78,2,0)-'12월'!H72+'10월'!H75,0)),0)</f>
        <v>0</v>
      </c>
      <c r="I81" s="85">
        <f>IFERROR(IF(I74=I71,I75-I72,IF(I74-I71&gt;0,VLOOKUP(I74-1,'필요 경험치'!$E$3:$F$78,2,0)-VLOOKUP('12월'!I71-1,'필요 경험치'!$E$3:$F$78,2,0)-'12월'!I72+'10월'!I75,0)),0)</f>
        <v>0</v>
      </c>
      <c r="J81" s="87">
        <f>IFERROR(IF(J74=J71,J75-J72,IF(J74-J71&gt;0,VLOOKUP(J74-1,'필요 경험치'!$E$3:$F$78,2,0)-VLOOKUP('12월'!J71-1,'필요 경험치'!$E$3:$F$78,2,0)-'12월'!J72+'10월'!J75,0)),0)</f>
        <v>0</v>
      </c>
      <c r="K81" s="62">
        <f t="shared" si="23"/>
        <v>0</v>
      </c>
    </row>
    <row r="82" spans="2:11" x14ac:dyDescent="0.3">
      <c r="C82" s="13" t="s">
        <v>16</v>
      </c>
      <c r="D82" s="19">
        <f>IFERROR((D81/D80),0)</f>
        <v>0</v>
      </c>
      <c r="E82" s="20">
        <f t="shared" ref="E82:J82" si="25">IFERROR((E81/E80),0)</f>
        <v>0</v>
      </c>
      <c r="F82" s="20">
        <f t="shared" si="25"/>
        <v>0</v>
      </c>
      <c r="G82" s="20">
        <f t="shared" si="25"/>
        <v>0</v>
      </c>
      <c r="H82" s="20">
        <f t="shared" si="25"/>
        <v>0</v>
      </c>
      <c r="I82" s="20">
        <f t="shared" si="25"/>
        <v>0</v>
      </c>
      <c r="J82" s="111">
        <f t="shared" si="25"/>
        <v>0</v>
      </c>
      <c r="K82" s="62">
        <f>IFERROR((K81/K80),0)</f>
        <v>0</v>
      </c>
    </row>
    <row r="83" spans="2:11" x14ac:dyDescent="0.3">
      <c r="C83" s="13" t="s">
        <v>17</v>
      </c>
      <c r="D83" s="21">
        <f>IFERROR(IF(VLOOKUP(D71,'필요 경험치'!$B$3:$C$77,2,0),D81/VLOOKUP(D71,'필요 경험치'!$B$3:$C$77,2,0),0),0)</f>
        <v>0</v>
      </c>
      <c r="E83" s="22">
        <f>IFERROR(IF(VLOOKUP(E71,'필요 경험치'!$B$3:$C$77,2,0),E81/VLOOKUP(E71,'필요 경험치'!$B$3:$C$77,2,0),0),0)</f>
        <v>0</v>
      </c>
      <c r="F83" s="22">
        <f>IFERROR(IF(VLOOKUP(F71,'필요 경험치'!$B$3:$C$77,2,0),F81/VLOOKUP(F71,'필요 경험치'!$B$3:$C$77,2,0),0),0)</f>
        <v>0</v>
      </c>
      <c r="G83" s="22">
        <f>IFERROR(IF(VLOOKUP(G71,'필요 경험치'!$B$3:$C$77,2,0),G81/VLOOKUP(G71,'필요 경험치'!$B$3:$C$77,2,0),0),0)</f>
        <v>0</v>
      </c>
      <c r="H83" s="22">
        <f>IFERROR(IF(VLOOKUP(H71,'필요 경험치'!$B$3:$C$77,2,0),H81/VLOOKUP(H71,'필요 경험치'!$B$3:$C$77,2,0),0),0)</f>
        <v>0</v>
      </c>
      <c r="I83" s="22">
        <f>IFERROR(IF(VLOOKUP(I71,'필요 경험치'!$B$3:$C$77,2,0),I81/VLOOKUP(I71,'필요 경험치'!$B$3:$C$77,2,0),0),0)</f>
        <v>0</v>
      </c>
      <c r="J83" s="88">
        <f>IFERROR(IF(VLOOKUP(J71,'필요 경험치'!$B$3:$C$77,2,0),J81/VLOOKUP(J71,'필요 경험치'!$B$3:$C$77,2,0),0),0)</f>
        <v>0</v>
      </c>
      <c r="K83" s="58"/>
    </row>
    <row r="84" spans="2:11" ht="17.25" thickBot="1" x14ac:dyDescent="0.35">
      <c r="C84" s="23" t="s">
        <v>18</v>
      </c>
      <c r="D84" s="24">
        <f>IFERROR((D83/D80),0)</f>
        <v>0</v>
      </c>
      <c r="E84" s="25">
        <f t="shared" ref="E84:J84" si="26">IFERROR((E83/E80),0)</f>
        <v>0</v>
      </c>
      <c r="F84" s="25">
        <f t="shared" si="26"/>
        <v>0</v>
      </c>
      <c r="G84" s="25">
        <f t="shared" si="26"/>
        <v>0</v>
      </c>
      <c r="H84" s="25">
        <f t="shared" si="26"/>
        <v>0</v>
      </c>
      <c r="I84" s="25">
        <f t="shared" si="26"/>
        <v>0</v>
      </c>
      <c r="J84" s="89">
        <f t="shared" si="26"/>
        <v>0</v>
      </c>
      <c r="K84" s="63"/>
    </row>
    <row r="85" spans="2:11" ht="17.25" thickBot="1" x14ac:dyDescent="0.35">
      <c r="B85" s="47" t="s">
        <v>26</v>
      </c>
      <c r="C85" s="55" t="s">
        <v>19</v>
      </c>
      <c r="D85" s="68">
        <f>D120</f>
        <v>43829</v>
      </c>
      <c r="E85" s="69">
        <f t="shared" ref="E85:J85" si="27">E120</f>
        <v>43830</v>
      </c>
      <c r="F85" s="69">
        <f t="shared" si="27"/>
        <v>43831</v>
      </c>
      <c r="G85" s="69">
        <f t="shared" si="27"/>
        <v>43832</v>
      </c>
      <c r="H85" s="69">
        <f t="shared" si="27"/>
        <v>43833</v>
      </c>
      <c r="I85" s="69">
        <f t="shared" si="27"/>
        <v>43834</v>
      </c>
      <c r="J85" s="70">
        <f t="shared" si="27"/>
        <v>43835</v>
      </c>
      <c r="K85" s="56" t="s">
        <v>38</v>
      </c>
    </row>
    <row r="86" spans="2:11" x14ac:dyDescent="0.3">
      <c r="C86" s="52" t="s">
        <v>0</v>
      </c>
      <c r="D86" s="104"/>
      <c r="E86" s="105"/>
      <c r="F86" s="105"/>
      <c r="G86" s="105"/>
      <c r="H86" s="105"/>
      <c r="I86" s="105"/>
      <c r="J86" s="106"/>
      <c r="K86" s="57">
        <f t="shared" si="23"/>
        <v>0</v>
      </c>
    </row>
    <row r="87" spans="2:11" x14ac:dyDescent="0.3">
      <c r="C87" s="53" t="s">
        <v>1</v>
      </c>
      <c r="D87" s="7"/>
      <c r="E87" s="8"/>
      <c r="F87" s="8"/>
      <c r="G87" s="8"/>
      <c r="H87" s="8"/>
      <c r="I87" s="8"/>
      <c r="J87" s="107"/>
      <c r="K87" s="58">
        <f t="shared" si="23"/>
        <v>0</v>
      </c>
    </row>
    <row r="88" spans="2:11" x14ac:dyDescent="0.3">
      <c r="C88" s="53" t="s">
        <v>2</v>
      </c>
      <c r="D88" s="9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8">
        <v>0</v>
      </c>
      <c r="K88" s="59">
        <f t="shared" si="23"/>
        <v>0</v>
      </c>
    </row>
    <row r="89" spans="2:11" x14ac:dyDescent="0.3">
      <c r="C89" s="13" t="s">
        <v>3</v>
      </c>
      <c r="D89" s="14">
        <f>IFERROR(D88/D100,0)</f>
        <v>0</v>
      </c>
      <c r="E89" s="15">
        <f t="shared" ref="E89:J89" si="28">IFERROR(E88/E100,0)</f>
        <v>0</v>
      </c>
      <c r="F89" s="15">
        <f t="shared" si="28"/>
        <v>0</v>
      </c>
      <c r="G89" s="15">
        <f t="shared" si="28"/>
        <v>0</v>
      </c>
      <c r="H89" s="15">
        <f t="shared" si="28"/>
        <v>0</v>
      </c>
      <c r="I89" s="15">
        <f t="shared" si="28"/>
        <v>0</v>
      </c>
      <c r="J89" s="109">
        <f t="shared" si="28"/>
        <v>0</v>
      </c>
      <c r="K89" s="60">
        <f>IFERROR((K88/K100),0)</f>
        <v>0</v>
      </c>
    </row>
    <row r="90" spans="2:11" x14ac:dyDescent="0.3">
      <c r="C90" s="13" t="s">
        <v>4</v>
      </c>
      <c r="D90" s="14">
        <f>SUM((D86*$D$3),(D87*$E$3),D88)</f>
        <v>0</v>
      </c>
      <c r="E90" s="15">
        <f t="shared" ref="E90:J90" si="29">SUM((E86*$D$3),(E87*$E$3),E88)</f>
        <v>0</v>
      </c>
      <c r="F90" s="15">
        <f t="shared" si="29"/>
        <v>0</v>
      </c>
      <c r="G90" s="15">
        <f t="shared" si="29"/>
        <v>0</v>
      </c>
      <c r="H90" s="15">
        <f t="shared" si="29"/>
        <v>0</v>
      </c>
      <c r="I90" s="15">
        <f t="shared" si="29"/>
        <v>0</v>
      </c>
      <c r="J90" s="109">
        <f t="shared" si="29"/>
        <v>0</v>
      </c>
      <c r="K90" s="60">
        <f t="shared" si="23"/>
        <v>0</v>
      </c>
    </row>
    <row r="91" spans="2:11" x14ac:dyDescent="0.3">
      <c r="C91" s="53" t="s">
        <v>5</v>
      </c>
      <c r="D91" s="7"/>
      <c r="E91" s="8"/>
      <c r="F91" s="8"/>
      <c r="G91" s="8"/>
      <c r="H91" s="8"/>
      <c r="I91" s="8"/>
      <c r="J91" s="107"/>
      <c r="K91" s="58"/>
    </row>
    <row r="92" spans="2:11" x14ac:dyDescent="0.3">
      <c r="C92" s="53" t="s">
        <v>6</v>
      </c>
      <c r="D92" s="7"/>
      <c r="E92" s="8"/>
      <c r="F92" s="8"/>
      <c r="G92" s="8"/>
      <c r="H92" s="8"/>
      <c r="I92" s="8"/>
      <c r="J92" s="107"/>
      <c r="K92" s="58"/>
    </row>
    <row r="93" spans="2:11" x14ac:dyDescent="0.3">
      <c r="C93" s="13" t="s">
        <v>7</v>
      </c>
      <c r="D93" s="17">
        <f>IFERROR(IF(VLOOKUP(D91,'필요 경험치'!$B$3:$C$77,2,0),D92/VLOOKUP(D91,'필요 경험치'!$B$3:$C$77,2,0),0),0)</f>
        <v>0</v>
      </c>
      <c r="E93" s="18">
        <f>IFERROR(IF(VLOOKUP(E91,'필요 경험치'!$B$3:$C$77,2,0),E92/VLOOKUP(E91,'필요 경험치'!$B$3:$C$77,2,0),0),0)</f>
        <v>0</v>
      </c>
      <c r="F93" s="18">
        <f>IFERROR(IF(VLOOKUP(F91,'필요 경험치'!$B$3:$C$77,2,0),F92/VLOOKUP(F91,'필요 경험치'!$B$3:$C$77,2,0),0),0)</f>
        <v>0</v>
      </c>
      <c r="G93" s="18">
        <f>IFERROR(IF(VLOOKUP(G91,'필요 경험치'!$B$3:$C$77,2,0),G92/VLOOKUP(G91,'필요 경험치'!$B$3:$C$77,2,0),0),0)</f>
        <v>0</v>
      </c>
      <c r="H93" s="18">
        <f>IFERROR(IF(VLOOKUP(H91,'필요 경험치'!$B$3:$C$77,2,0),H92/VLOOKUP(H91,'필요 경험치'!$B$3:$C$77,2,0),0),0)</f>
        <v>0</v>
      </c>
      <c r="I93" s="18">
        <f>IFERROR(IF(VLOOKUP(I91,'필요 경험치'!$B$3:$C$77,2,0),I92/VLOOKUP(I91,'필요 경험치'!$B$3:$C$77,2,0),0),0)</f>
        <v>0</v>
      </c>
      <c r="J93" s="86">
        <f>IFERROR(IF(VLOOKUP(J91,'필요 경험치'!$B$3:$C$77,2,0),J92/VLOOKUP(J91,'필요 경험치'!$B$3:$C$77,2,0),0),0)</f>
        <v>0</v>
      </c>
      <c r="K93" s="58"/>
    </row>
    <row r="94" spans="2:11" x14ac:dyDescent="0.3">
      <c r="C94" s="53" t="s">
        <v>8</v>
      </c>
      <c r="D94" s="7"/>
      <c r="E94" s="8"/>
      <c r="F94" s="8"/>
      <c r="G94" s="8"/>
      <c r="H94" s="8"/>
      <c r="I94" s="8"/>
      <c r="J94" s="107"/>
      <c r="K94" s="58"/>
    </row>
    <row r="95" spans="2:11" x14ac:dyDescent="0.3">
      <c r="C95" s="53" t="s">
        <v>9</v>
      </c>
      <c r="D95" s="7"/>
      <c r="E95" s="8"/>
      <c r="F95" s="8"/>
      <c r="G95" s="8"/>
      <c r="H95" s="8"/>
      <c r="I95" s="8"/>
      <c r="J95" s="107"/>
      <c r="K95" s="58"/>
    </row>
    <row r="96" spans="2:11" x14ac:dyDescent="0.3">
      <c r="C96" s="13" t="s">
        <v>10</v>
      </c>
      <c r="D96" s="17">
        <f>IFERROR(IF(VLOOKUP(D94,'필요 경험치'!$B$3:$C$77,2,0),D95/VLOOKUP(D94,'필요 경험치'!$B$3:$C$77,2,0),0),0)</f>
        <v>0</v>
      </c>
      <c r="E96" s="18">
        <f>IFERROR(IF(VLOOKUP(E94,'필요 경험치'!$B$3:$C$77,2,0),E95/VLOOKUP(E94,'필요 경험치'!$B$3:$C$77,2,0),0),0)</f>
        <v>0</v>
      </c>
      <c r="F96" s="18">
        <f>IFERROR(IF(VLOOKUP(F94,'필요 경험치'!$B$3:$C$77,2,0),F95/VLOOKUP(F94,'필요 경험치'!$B$3:$C$77,2,0),0),0)</f>
        <v>0</v>
      </c>
      <c r="G96" s="18">
        <f>IFERROR(IF(VLOOKUP(G94,'필요 경험치'!$B$3:$C$77,2,0),G95/VLOOKUP(G94,'필요 경험치'!$B$3:$C$77,2,0),0),0)</f>
        <v>0</v>
      </c>
      <c r="H96" s="18">
        <f>IFERROR(IF(VLOOKUP(H94,'필요 경험치'!$B$3:$C$77,2,0),H95/VLOOKUP(H94,'필요 경험치'!$B$3:$C$77,2,0),0),0)</f>
        <v>0</v>
      </c>
      <c r="I96" s="18">
        <f>IFERROR(IF(VLOOKUP(I94,'필요 경험치'!$B$3:$C$77,2,0),I95/VLOOKUP(I94,'필요 경험치'!$B$3:$C$77,2,0),0),0)</f>
        <v>0</v>
      </c>
      <c r="J96" s="86">
        <f>IFERROR(IF(VLOOKUP(J94,'필요 경험치'!$B$3:$C$77,2,0),J95/VLOOKUP(J94,'필요 경험치'!$B$3:$C$77,2,0),0),0)</f>
        <v>0</v>
      </c>
      <c r="K96" s="58"/>
    </row>
    <row r="97" spans="3:11" x14ac:dyDescent="0.3">
      <c r="C97" s="53" t="s">
        <v>11</v>
      </c>
      <c r="D97" s="7"/>
      <c r="E97" s="8"/>
      <c r="F97" s="8"/>
      <c r="G97" s="8"/>
      <c r="H97" s="8"/>
      <c r="I97" s="8"/>
      <c r="J97" s="107"/>
      <c r="K97" s="58">
        <f t="shared" si="23"/>
        <v>0</v>
      </c>
    </row>
    <row r="98" spans="3:11" x14ac:dyDescent="0.3">
      <c r="C98" s="53" t="s">
        <v>13</v>
      </c>
      <c r="D98" s="7"/>
      <c r="E98" s="8"/>
      <c r="F98" s="8"/>
      <c r="G98" s="8"/>
      <c r="H98" s="8"/>
      <c r="I98" s="8"/>
      <c r="J98" s="107"/>
      <c r="K98" s="58">
        <f t="shared" si="23"/>
        <v>0</v>
      </c>
    </row>
    <row r="99" spans="3:11" x14ac:dyDescent="0.3">
      <c r="C99" s="53" t="s">
        <v>14</v>
      </c>
      <c r="D99" s="7"/>
      <c r="E99" s="8"/>
      <c r="F99" s="8"/>
      <c r="G99" s="8"/>
      <c r="H99" s="8"/>
      <c r="I99" s="8"/>
      <c r="J99" s="107"/>
      <c r="K99" s="58">
        <f t="shared" si="23"/>
        <v>0</v>
      </c>
    </row>
    <row r="100" spans="3:11" x14ac:dyDescent="0.3">
      <c r="C100" s="13" t="s">
        <v>12</v>
      </c>
      <c r="D100" s="26">
        <f>(SUM(D98,D99)/2)</f>
        <v>0</v>
      </c>
      <c r="E100" s="27">
        <f t="shared" ref="E100:J100" si="30">(SUM(E98,E99)/2)</f>
        <v>0</v>
      </c>
      <c r="F100" s="27">
        <f t="shared" si="30"/>
        <v>0</v>
      </c>
      <c r="G100" s="27">
        <f t="shared" si="30"/>
        <v>0</v>
      </c>
      <c r="H100" s="27">
        <f t="shared" si="30"/>
        <v>0</v>
      </c>
      <c r="I100" s="27">
        <f t="shared" si="30"/>
        <v>0</v>
      </c>
      <c r="J100" s="110">
        <f t="shared" si="30"/>
        <v>0</v>
      </c>
      <c r="K100" s="61">
        <f t="shared" si="23"/>
        <v>0</v>
      </c>
    </row>
    <row r="101" spans="3:11" x14ac:dyDescent="0.3">
      <c r="C101" s="13" t="s">
        <v>15</v>
      </c>
      <c r="D101" s="81">
        <f>IFERROR(IF(D94=D91,D95-D92,IF(D94-D91&gt;0,VLOOKUP(D94-1,'필요 경험치'!$E$3:$F$78,2,0)-VLOOKUP('12월'!D91-1,'필요 경험치'!$E$3:$F$78,2,0)-'12월'!D92+'10월'!D95,0)),0)</f>
        <v>0</v>
      </c>
      <c r="E101" s="85">
        <f>IFERROR(IF(E94=E91,E95-E92,IF(E94-E91&gt;0,VLOOKUP(E94-1,'필요 경험치'!$E$3:$F$78,2,0)-VLOOKUP('12월'!E91-1,'필요 경험치'!$E$3:$F$78,2,0)-'12월'!E92+'10월'!E95,0)),0)</f>
        <v>0</v>
      </c>
      <c r="F101" s="85">
        <f>IFERROR(IF(F94=F91,F95-F92,IF(F94-F91&gt;0,VLOOKUP(F94-1,'필요 경험치'!$E$3:$F$78,2,0)-VLOOKUP('12월'!F91-1,'필요 경험치'!$E$3:$F$78,2,0)-'12월'!F92+'10월'!F95,0)),0)</f>
        <v>0</v>
      </c>
      <c r="G101" s="85">
        <f>IFERROR(IF(G94=G91,G95-G92,IF(G94-G91&gt;0,VLOOKUP(G94-1,'필요 경험치'!$E$3:$F$78,2,0)-VLOOKUP('12월'!G91-1,'필요 경험치'!$E$3:$F$78,2,0)-'12월'!G92+'10월'!G95,0)),0)</f>
        <v>0</v>
      </c>
      <c r="H101" s="85">
        <f>IFERROR(IF(H94=H91,H95-H92,IF(H94-H91&gt;0,VLOOKUP(H94-1,'필요 경험치'!$E$3:$F$78,2,0)-VLOOKUP('12월'!H91-1,'필요 경험치'!$E$3:$F$78,2,0)-'12월'!H92+'10월'!H95,0)),0)</f>
        <v>0</v>
      </c>
      <c r="I101" s="85">
        <f>IFERROR(IF(I94=I91,I95-I92,IF(I94-I91&gt;0,VLOOKUP(I94-1,'필요 경험치'!$E$3:$F$78,2,0)-VLOOKUP('12월'!I91-1,'필요 경험치'!$E$3:$F$78,2,0)-'12월'!I92+'10월'!I95,0)),0)</f>
        <v>0</v>
      </c>
      <c r="J101" s="87">
        <f>IFERROR(IF(J94=J91,J95-J92,IF(J94-J91&gt;0,VLOOKUP(J94-1,'필요 경험치'!$E$3:$F$78,2,0)-VLOOKUP('12월'!J91-1,'필요 경험치'!$E$3:$F$78,2,0)-'12월'!J92+'10월'!J95,0)),0)</f>
        <v>0</v>
      </c>
      <c r="K101" s="62">
        <f t="shared" si="23"/>
        <v>0</v>
      </c>
    </row>
    <row r="102" spans="3:11" x14ac:dyDescent="0.3">
      <c r="C102" s="13" t="s">
        <v>16</v>
      </c>
      <c r="D102" s="19">
        <f>IFERROR((D101/D100),0)</f>
        <v>0</v>
      </c>
      <c r="E102" s="20">
        <f t="shared" ref="E102:J102" si="31">IFERROR((E101/E100),0)</f>
        <v>0</v>
      </c>
      <c r="F102" s="20">
        <f t="shared" si="31"/>
        <v>0</v>
      </c>
      <c r="G102" s="20">
        <f t="shared" si="31"/>
        <v>0</v>
      </c>
      <c r="H102" s="20">
        <f t="shared" si="31"/>
        <v>0</v>
      </c>
      <c r="I102" s="20">
        <f t="shared" si="31"/>
        <v>0</v>
      </c>
      <c r="J102" s="111">
        <f t="shared" si="31"/>
        <v>0</v>
      </c>
      <c r="K102" s="62">
        <f>IFERROR((K101/K100),0)</f>
        <v>0</v>
      </c>
    </row>
    <row r="103" spans="3:11" x14ac:dyDescent="0.3">
      <c r="C103" s="13" t="s">
        <v>17</v>
      </c>
      <c r="D103" s="21">
        <f>IFERROR(IF(VLOOKUP(D91,'필요 경험치'!$B$3:$C$77,2,0),D101/VLOOKUP(D91,'필요 경험치'!$B$3:$C$77,2,0),0),0)</f>
        <v>0</v>
      </c>
      <c r="E103" s="22">
        <f>IFERROR(IF(VLOOKUP(E91,'필요 경험치'!$B$3:$C$77,2,0),E101/VLOOKUP(E91,'필요 경험치'!$B$3:$C$77,2,0),0),0)</f>
        <v>0</v>
      </c>
      <c r="F103" s="22">
        <f>IFERROR(IF(VLOOKUP(F91,'필요 경험치'!$B$3:$C$77,2,0),F101/VLOOKUP(F91,'필요 경험치'!$B$3:$C$77,2,0),0),0)</f>
        <v>0</v>
      </c>
      <c r="G103" s="22">
        <f>IFERROR(IF(VLOOKUP(G91,'필요 경험치'!$B$3:$C$77,2,0),G101/VLOOKUP(G91,'필요 경험치'!$B$3:$C$77,2,0),0),0)</f>
        <v>0</v>
      </c>
      <c r="H103" s="22">
        <f>IFERROR(IF(VLOOKUP(H91,'필요 경험치'!$B$3:$C$77,2,0),H101/VLOOKUP(H91,'필요 경험치'!$B$3:$C$77,2,0),0),0)</f>
        <v>0</v>
      </c>
      <c r="I103" s="22">
        <f>IFERROR(IF(VLOOKUP(I91,'필요 경험치'!$B$3:$C$77,2,0),I101/VLOOKUP(I91,'필요 경험치'!$B$3:$C$77,2,0),0),0)</f>
        <v>0</v>
      </c>
      <c r="J103" s="88">
        <f>IFERROR(IF(VLOOKUP(J91,'필요 경험치'!$B$3:$C$77,2,0),J101/VLOOKUP(J91,'필요 경험치'!$B$3:$C$77,2,0),0),0)</f>
        <v>0</v>
      </c>
      <c r="K103" s="58"/>
    </row>
    <row r="104" spans="3:11" ht="17.25" thickBot="1" x14ac:dyDescent="0.35">
      <c r="C104" s="23" t="s">
        <v>18</v>
      </c>
      <c r="D104" s="24">
        <f>IFERROR((D103/D100),0)</f>
        <v>0</v>
      </c>
      <c r="E104" s="25">
        <f t="shared" ref="E104:J104" si="32">IFERROR((E103/E100),0)</f>
        <v>0</v>
      </c>
      <c r="F104" s="25">
        <f t="shared" si="32"/>
        <v>0</v>
      </c>
      <c r="G104" s="25">
        <f t="shared" si="32"/>
        <v>0</v>
      </c>
      <c r="H104" s="25">
        <f t="shared" si="32"/>
        <v>0</v>
      </c>
      <c r="I104" s="25">
        <f t="shared" si="32"/>
        <v>0</v>
      </c>
      <c r="J104" s="89">
        <f t="shared" si="32"/>
        <v>0</v>
      </c>
      <c r="K104" s="64"/>
    </row>
    <row r="115" spans="3:10" x14ac:dyDescent="0.3">
      <c r="C115" s="66"/>
      <c r="D115" s="66"/>
      <c r="E115" s="66"/>
      <c r="F115" s="66"/>
      <c r="G115" s="66"/>
      <c r="H115" s="66"/>
      <c r="I115" s="66"/>
      <c r="J115" s="66"/>
    </row>
    <row r="116" spans="3:10" x14ac:dyDescent="0.3">
      <c r="C116" s="66">
        <f>WEEKDAY(C5)</f>
        <v>1</v>
      </c>
      <c r="D116" s="67">
        <f>DATEVALUE(C5)-(C116-2)</f>
        <v>43801</v>
      </c>
      <c r="E116" s="67">
        <f>(D116+1)</f>
        <v>43802</v>
      </c>
      <c r="F116" s="67">
        <f t="shared" ref="F116:J116" si="33">(E116+1)</f>
        <v>43803</v>
      </c>
      <c r="G116" s="67">
        <f t="shared" si="33"/>
        <v>43804</v>
      </c>
      <c r="H116" s="67">
        <f t="shared" si="33"/>
        <v>43805</v>
      </c>
      <c r="I116" s="67">
        <f t="shared" si="33"/>
        <v>43806</v>
      </c>
      <c r="J116" s="67">
        <f t="shared" si="33"/>
        <v>43807</v>
      </c>
    </row>
    <row r="117" spans="3:10" x14ac:dyDescent="0.3">
      <c r="C117" s="66"/>
      <c r="D117" s="67">
        <f>D116+7</f>
        <v>43808</v>
      </c>
      <c r="E117" s="67">
        <f t="shared" ref="E117:J120" si="34">E116+7</f>
        <v>43809</v>
      </c>
      <c r="F117" s="67">
        <f t="shared" si="34"/>
        <v>43810</v>
      </c>
      <c r="G117" s="67">
        <f t="shared" si="34"/>
        <v>43811</v>
      </c>
      <c r="H117" s="67">
        <f t="shared" si="34"/>
        <v>43812</v>
      </c>
      <c r="I117" s="67">
        <f t="shared" si="34"/>
        <v>43813</v>
      </c>
      <c r="J117" s="67">
        <f t="shared" si="34"/>
        <v>43814</v>
      </c>
    </row>
    <row r="118" spans="3:10" x14ac:dyDescent="0.3">
      <c r="C118" s="66"/>
      <c r="D118" s="67">
        <f t="shared" ref="D118:D120" si="35">D117+7</f>
        <v>43815</v>
      </c>
      <c r="E118" s="67">
        <f t="shared" si="34"/>
        <v>43816</v>
      </c>
      <c r="F118" s="67">
        <f t="shared" si="34"/>
        <v>43817</v>
      </c>
      <c r="G118" s="67">
        <f t="shared" si="34"/>
        <v>43818</v>
      </c>
      <c r="H118" s="67">
        <f t="shared" si="34"/>
        <v>43819</v>
      </c>
      <c r="I118" s="67">
        <f t="shared" si="34"/>
        <v>43820</v>
      </c>
      <c r="J118" s="67">
        <f t="shared" si="34"/>
        <v>43821</v>
      </c>
    </row>
    <row r="119" spans="3:10" x14ac:dyDescent="0.3">
      <c r="C119" s="66"/>
      <c r="D119" s="67">
        <f t="shared" si="35"/>
        <v>43822</v>
      </c>
      <c r="E119" s="67">
        <f t="shared" si="34"/>
        <v>43823</v>
      </c>
      <c r="F119" s="67">
        <f t="shared" si="34"/>
        <v>43824</v>
      </c>
      <c r="G119" s="67">
        <f t="shared" si="34"/>
        <v>43825</v>
      </c>
      <c r="H119" s="67">
        <f t="shared" si="34"/>
        <v>43826</v>
      </c>
      <c r="I119" s="67">
        <f t="shared" si="34"/>
        <v>43827</v>
      </c>
      <c r="J119" s="67">
        <f t="shared" si="34"/>
        <v>43828</v>
      </c>
    </row>
    <row r="120" spans="3:10" x14ac:dyDescent="0.3">
      <c r="C120" s="66"/>
      <c r="D120" s="67">
        <f t="shared" si="35"/>
        <v>43829</v>
      </c>
      <c r="E120" s="67">
        <f t="shared" si="34"/>
        <v>43830</v>
      </c>
      <c r="F120" s="67">
        <f t="shared" si="34"/>
        <v>43831</v>
      </c>
      <c r="G120" s="67">
        <f t="shared" si="34"/>
        <v>43832</v>
      </c>
      <c r="H120" s="67">
        <f t="shared" si="34"/>
        <v>43833</v>
      </c>
      <c r="I120" s="67">
        <f t="shared" si="34"/>
        <v>43834</v>
      </c>
      <c r="J120" s="67">
        <f t="shared" si="34"/>
        <v>43835</v>
      </c>
    </row>
    <row r="121" spans="3:10" x14ac:dyDescent="0.3">
      <c r="C121" s="66"/>
      <c r="D121" s="66"/>
      <c r="E121" s="66"/>
      <c r="F121" s="66"/>
      <c r="G121" s="66"/>
      <c r="H121" s="66"/>
      <c r="I121" s="66"/>
      <c r="J121" s="66"/>
    </row>
  </sheetData>
  <sheetProtection algorithmName="SHA-512" hashValue="OaSdo/4VJBsXP/qH4FnPCDCKFJhZbBsOWEiMU7EFbb2rL/nHrj0OBCJFJcU0rsQalVbdgxyWQuI81hSGIskHXA==" saltValue="5oY4BatTDs6uI1ly9mdh4g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88" workbookViewId="0">
      <selection activeCell="D101" sqref="D101"/>
    </sheetView>
  </sheetViews>
  <sheetFormatPr defaultRowHeight="16.5" x14ac:dyDescent="0.3"/>
  <cols>
    <col min="1" max="1" width="1.625" style="65" customWidth="1"/>
    <col min="2" max="2" width="5.625" style="65" customWidth="1"/>
    <col min="3" max="3" width="15.5" style="65" bestFit="1" customWidth="1"/>
    <col min="4" max="10" width="17.375" style="65" customWidth="1"/>
    <col min="11" max="11" width="17.375" style="65" bestFit="1" customWidth="1"/>
    <col min="12" max="12" width="11.625" style="65" customWidth="1"/>
    <col min="13" max="16384" width="9" style="65"/>
  </cols>
  <sheetData>
    <row r="1" spans="2:11" ht="17.25" thickBot="1" x14ac:dyDescent="0.35"/>
    <row r="2" spans="2:11" ht="17.25" thickBot="1" x14ac:dyDescent="0.35">
      <c r="C2" s="48" t="s">
        <v>34</v>
      </c>
      <c r="D2" s="11" t="s">
        <v>21</v>
      </c>
      <c r="E2" s="12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7" t="s">
        <v>22</v>
      </c>
      <c r="C5" s="54" t="s">
        <v>48</v>
      </c>
      <c r="D5" s="112">
        <f>D116</f>
        <v>43829</v>
      </c>
      <c r="E5" s="113">
        <f t="shared" ref="E5:J5" si="0">E116</f>
        <v>43830</v>
      </c>
      <c r="F5" s="113">
        <f t="shared" si="0"/>
        <v>43831</v>
      </c>
      <c r="G5" s="113">
        <f t="shared" si="0"/>
        <v>43832</v>
      </c>
      <c r="H5" s="113">
        <f t="shared" si="0"/>
        <v>43833</v>
      </c>
      <c r="I5" s="113">
        <f t="shared" si="0"/>
        <v>43834</v>
      </c>
      <c r="J5" s="114">
        <f t="shared" si="0"/>
        <v>43835</v>
      </c>
      <c r="K5" s="56" t="s">
        <v>36</v>
      </c>
    </row>
    <row r="6" spans="2:11" x14ac:dyDescent="0.3">
      <c r="C6" s="96" t="s">
        <v>0</v>
      </c>
      <c r="D6" s="104"/>
      <c r="E6" s="105"/>
      <c r="F6" s="105"/>
      <c r="G6" s="105"/>
      <c r="H6" s="105"/>
      <c r="I6" s="105"/>
      <c r="J6" s="106"/>
      <c r="K6" s="99">
        <f>SUM(D6:J6)</f>
        <v>0</v>
      </c>
    </row>
    <row r="7" spans="2:11" x14ac:dyDescent="0.3">
      <c r="C7" s="97" t="s">
        <v>1</v>
      </c>
      <c r="D7" s="7"/>
      <c r="E7" s="8"/>
      <c r="F7" s="8"/>
      <c r="G7" s="8"/>
      <c r="H7" s="8"/>
      <c r="I7" s="8"/>
      <c r="J7" s="107"/>
      <c r="K7" s="83">
        <f t="shared" ref="K7:K70" si="1">SUM(D7:J7)</f>
        <v>0</v>
      </c>
    </row>
    <row r="8" spans="2:11" x14ac:dyDescent="0.3">
      <c r="C8" s="97" t="s">
        <v>2</v>
      </c>
      <c r="D8" s="9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8">
        <v>0</v>
      </c>
      <c r="K8" s="100">
        <f t="shared" si="1"/>
        <v>0</v>
      </c>
    </row>
    <row r="9" spans="2:11" x14ac:dyDescent="0.3">
      <c r="C9" s="82" t="s">
        <v>3</v>
      </c>
      <c r="D9" s="14">
        <f>IFERROR(D8/D20,0)</f>
        <v>0</v>
      </c>
      <c r="E9" s="15">
        <f t="shared" ref="E9:J9" si="2">IFERROR(E8/E20,0)</f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09">
        <f t="shared" si="2"/>
        <v>0</v>
      </c>
      <c r="K9" s="101">
        <f>IFERROR((K8/K20),0)</f>
        <v>0</v>
      </c>
    </row>
    <row r="10" spans="2:11" x14ac:dyDescent="0.3">
      <c r="C10" s="82" t="s">
        <v>4</v>
      </c>
      <c r="D10" s="14">
        <f>SUM((D6*$D$3),(D7*$E$3),D8)</f>
        <v>0</v>
      </c>
      <c r="E10" s="15">
        <f t="shared" ref="E10:J10" si="3">SUM((E6*$D$3),(E7*$E$3),E8)</f>
        <v>0</v>
      </c>
      <c r="F10" s="15">
        <f t="shared" si="3"/>
        <v>0</v>
      </c>
      <c r="G10" s="15">
        <f t="shared" si="3"/>
        <v>0</v>
      </c>
      <c r="H10" s="15">
        <f t="shared" si="3"/>
        <v>0</v>
      </c>
      <c r="I10" s="15">
        <f t="shared" si="3"/>
        <v>0</v>
      </c>
      <c r="J10" s="109">
        <f t="shared" si="3"/>
        <v>0</v>
      </c>
      <c r="K10" s="101">
        <f t="shared" si="1"/>
        <v>0</v>
      </c>
    </row>
    <row r="11" spans="2:11" x14ac:dyDescent="0.3">
      <c r="C11" s="97" t="s">
        <v>5</v>
      </c>
      <c r="D11" s="7"/>
      <c r="E11" s="8"/>
      <c r="F11" s="8"/>
      <c r="G11" s="8"/>
      <c r="H11" s="8"/>
      <c r="I11" s="8"/>
      <c r="J11" s="107"/>
      <c r="K11" s="83"/>
    </row>
    <row r="12" spans="2:11" x14ac:dyDescent="0.3">
      <c r="C12" s="97" t="s">
        <v>6</v>
      </c>
      <c r="D12" s="7"/>
      <c r="E12" s="8"/>
      <c r="F12" s="8"/>
      <c r="G12" s="8"/>
      <c r="H12" s="8"/>
      <c r="I12" s="8"/>
      <c r="J12" s="107"/>
      <c r="K12" s="83"/>
    </row>
    <row r="13" spans="2:11" x14ac:dyDescent="0.3">
      <c r="C13" s="82" t="s">
        <v>7</v>
      </c>
      <c r="D13" s="17">
        <f>IFERROR(IF(VLOOKUP(D11,'필요 경험치'!$B$3:$C$77,2,0),D12/VLOOKUP(D11,'필요 경험치'!$B$3:$C$77,2,0),0),0)</f>
        <v>0</v>
      </c>
      <c r="E13" s="18">
        <f>IFERROR(IF(VLOOKUP(E11,'필요 경험치'!$B$3:$C$77,2,0),E12/VLOOKUP(E11,'필요 경험치'!$B$3:$C$77,2,0),0),0)</f>
        <v>0</v>
      </c>
      <c r="F13" s="18">
        <f>IFERROR(IF(VLOOKUP(F11,'필요 경험치'!$B$3:$C$77,2,0),F12/VLOOKUP(F11,'필요 경험치'!$B$3:$C$77,2,0),0),0)</f>
        <v>0</v>
      </c>
      <c r="G13" s="18">
        <f>IFERROR(IF(VLOOKUP(G11,'필요 경험치'!$B$3:$C$77,2,0),G12/VLOOKUP(G11,'필요 경험치'!$B$3:$C$77,2,0),0),0)</f>
        <v>0</v>
      </c>
      <c r="H13" s="18">
        <f>IFERROR(IF(VLOOKUP(H11,'필요 경험치'!$B$3:$C$77,2,0),H12/VLOOKUP(H11,'필요 경험치'!$B$3:$C$77,2,0),0),0)</f>
        <v>0</v>
      </c>
      <c r="I13" s="18">
        <f>IFERROR(IF(VLOOKUP(I11,'필요 경험치'!$B$3:$C$77,2,0),I12/VLOOKUP(I11,'필요 경험치'!$B$3:$C$77,2,0),0),0)</f>
        <v>0</v>
      </c>
      <c r="J13" s="86">
        <f>IFERROR(IF(VLOOKUP(J11,'필요 경험치'!$B$3:$C$77,2,0),J12/VLOOKUP(J11,'필요 경험치'!$B$3:$C$77,2,0),0),0)</f>
        <v>0</v>
      </c>
      <c r="K13" s="83"/>
    </row>
    <row r="14" spans="2:11" x14ac:dyDescent="0.3">
      <c r="C14" s="97" t="s">
        <v>8</v>
      </c>
      <c r="D14" s="7"/>
      <c r="E14" s="8"/>
      <c r="F14" s="8"/>
      <c r="G14" s="8"/>
      <c r="H14" s="8"/>
      <c r="I14" s="8"/>
      <c r="J14" s="107"/>
      <c r="K14" s="83"/>
    </row>
    <row r="15" spans="2:11" x14ac:dyDescent="0.3">
      <c r="C15" s="97" t="s">
        <v>9</v>
      </c>
      <c r="D15" s="7"/>
      <c r="E15" s="8"/>
      <c r="F15" s="8"/>
      <c r="G15" s="8"/>
      <c r="H15" s="8"/>
      <c r="I15" s="8"/>
      <c r="J15" s="107"/>
      <c r="K15" s="83"/>
    </row>
    <row r="16" spans="2:11" x14ac:dyDescent="0.3">
      <c r="C16" s="82" t="s">
        <v>10</v>
      </c>
      <c r="D16" s="17">
        <f>IFERROR(IF(VLOOKUP(D14,'필요 경험치'!$B$3:$C$77,2,0),D15/VLOOKUP(D14,'필요 경험치'!$B$3:$C$77,2,0),0),0)</f>
        <v>0</v>
      </c>
      <c r="E16" s="18">
        <f>IFERROR(IF(VLOOKUP(E14,'필요 경험치'!$B$3:$C$77,2,0),E15/VLOOKUP(E14,'필요 경험치'!$B$3:$C$77,2,0),0),0)</f>
        <v>0</v>
      </c>
      <c r="F16" s="18">
        <f>IFERROR(IF(VLOOKUP(F14,'필요 경험치'!$B$3:$C$77,2,0),F15/VLOOKUP(F14,'필요 경험치'!$B$3:$C$77,2,0),0),0)</f>
        <v>0</v>
      </c>
      <c r="G16" s="18">
        <f>IFERROR(IF(VLOOKUP(G14,'필요 경험치'!$B$3:$C$77,2,0),G15/VLOOKUP(G14,'필요 경험치'!$B$3:$C$77,2,0),0),0)</f>
        <v>0</v>
      </c>
      <c r="H16" s="18">
        <f>IFERROR(IF(VLOOKUP(H14,'필요 경험치'!$B$3:$C$77,2,0),H15/VLOOKUP(H14,'필요 경험치'!$B$3:$C$77,2,0),0),0)</f>
        <v>0</v>
      </c>
      <c r="I16" s="18">
        <f>IFERROR(IF(VLOOKUP(I14,'필요 경험치'!$B$3:$C$77,2,0),I15/VLOOKUP(I14,'필요 경험치'!$B$3:$C$77,2,0),0),0)</f>
        <v>0</v>
      </c>
      <c r="J16" s="86">
        <f>IFERROR(IF(VLOOKUP(J14,'필요 경험치'!$B$3:$C$77,2,0),J15/VLOOKUP(J14,'필요 경험치'!$B$3:$C$77,2,0),0),0)</f>
        <v>0</v>
      </c>
      <c r="K16" s="83"/>
    </row>
    <row r="17" spans="2:11" x14ac:dyDescent="0.3">
      <c r="C17" s="97" t="s">
        <v>11</v>
      </c>
      <c r="D17" s="7"/>
      <c r="E17" s="8"/>
      <c r="F17" s="8"/>
      <c r="G17" s="8"/>
      <c r="H17" s="8"/>
      <c r="I17" s="8"/>
      <c r="J17" s="107"/>
      <c r="K17" s="83">
        <f>SUM(D17:J17)</f>
        <v>0</v>
      </c>
    </row>
    <row r="18" spans="2:11" x14ac:dyDescent="0.3">
      <c r="C18" s="97" t="s">
        <v>13</v>
      </c>
      <c r="D18" s="7"/>
      <c r="E18" s="8"/>
      <c r="F18" s="8"/>
      <c r="G18" s="8"/>
      <c r="H18" s="8"/>
      <c r="I18" s="8"/>
      <c r="J18" s="107"/>
      <c r="K18" s="83">
        <f t="shared" ref="K18:K19" si="4">SUM(D18:J18)</f>
        <v>0</v>
      </c>
    </row>
    <row r="19" spans="2:11" x14ac:dyDescent="0.3">
      <c r="C19" s="97" t="s">
        <v>14</v>
      </c>
      <c r="D19" s="7"/>
      <c r="E19" s="8"/>
      <c r="F19" s="8"/>
      <c r="G19" s="8"/>
      <c r="H19" s="8"/>
      <c r="I19" s="8"/>
      <c r="J19" s="107"/>
      <c r="K19" s="83">
        <f t="shared" si="4"/>
        <v>0</v>
      </c>
    </row>
    <row r="20" spans="2:11" x14ac:dyDescent="0.3">
      <c r="C20" s="82" t="s">
        <v>12</v>
      </c>
      <c r="D20" s="26">
        <f>(SUM(D18,D19)/2)</f>
        <v>0</v>
      </c>
      <c r="E20" s="27">
        <f t="shared" ref="E20:J20" si="5">(SUM(E18,E19)/2)</f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110">
        <f t="shared" si="5"/>
        <v>0</v>
      </c>
      <c r="K20" s="102">
        <f t="shared" si="1"/>
        <v>0</v>
      </c>
    </row>
    <row r="21" spans="2:11" x14ac:dyDescent="0.3">
      <c r="C21" s="82" t="s">
        <v>15</v>
      </c>
      <c r="D21" s="81">
        <f>IFERROR(IF(D14=D11,D15-D12,IF(D14-D11&gt;0,VLOOKUP(D14-1,'필요 경험치'!$E$3:$F$78,2,0)-VLOOKUP('1월'!D11-1,'필요 경험치'!$E$3:$F$78,2,0)-'1월'!D12+'10월'!D15,0)),0)</f>
        <v>0</v>
      </c>
      <c r="E21" s="85">
        <f>IFERROR(IF(E14=E11,E15-E12,IF(E14-E11&gt;0,VLOOKUP(E14-1,'필요 경험치'!$E$3:$F$78,2,0)-VLOOKUP('1월'!E11-1,'필요 경험치'!$E$3:$F$78,2,0)-'1월'!E12+'10월'!E15,0)),0)</f>
        <v>0</v>
      </c>
      <c r="F21" s="85">
        <f>IFERROR(IF(F14=F11,F15-F12,IF(F14-F11&gt;0,VLOOKUP(F14-1,'필요 경험치'!$E$3:$F$78,2,0)-VLOOKUP('1월'!F11-1,'필요 경험치'!$E$3:$F$78,2,0)-'1월'!F12+'10월'!F15,0)),0)</f>
        <v>0</v>
      </c>
      <c r="G21" s="85">
        <f>IFERROR(IF(G14=G11,G15-G12,IF(G14-G11&gt;0,VLOOKUP(G14-1,'필요 경험치'!$E$3:$F$78,2,0)-VLOOKUP('1월'!G11-1,'필요 경험치'!$E$3:$F$78,2,0)-'1월'!G12+'10월'!G15,0)),0)</f>
        <v>0</v>
      </c>
      <c r="H21" s="85">
        <f>IFERROR(IF(H14=H11,H15-H12,IF(H14-H11&gt;0,VLOOKUP(H14-1,'필요 경험치'!$E$3:$F$78,2,0)-VLOOKUP('1월'!H11-1,'필요 경험치'!$E$3:$F$78,2,0)-'1월'!H12+'10월'!H15,0)),0)</f>
        <v>0</v>
      </c>
      <c r="I21" s="85">
        <f>IFERROR(IF(I14=I11,I15-I12,IF(I14-I11&gt;0,VLOOKUP(I14-1,'필요 경험치'!$E$3:$F$78,2,0)-VLOOKUP('1월'!I11-1,'필요 경험치'!$E$3:$F$78,2,0)-'1월'!I12+'10월'!I15,0)),0)</f>
        <v>0</v>
      </c>
      <c r="J21" s="87">
        <f>IFERROR(IF(J14=J11,J15-J12,IF(J14-J11&gt;0,VLOOKUP(J14-1,'필요 경험치'!$E$3:$F$78,2,0)-VLOOKUP('1월'!J11-1,'필요 경험치'!$E$3:$F$78,2,0)-'1월'!J12+'10월'!J15,0)),0)</f>
        <v>0</v>
      </c>
      <c r="K21" s="84">
        <f t="shared" si="1"/>
        <v>0</v>
      </c>
    </row>
    <row r="22" spans="2:11" x14ac:dyDescent="0.3">
      <c r="C22" s="82" t="s">
        <v>16</v>
      </c>
      <c r="D22" s="19">
        <f>IFERROR((D21/D20),0)</f>
        <v>0</v>
      </c>
      <c r="E22" s="20">
        <f t="shared" ref="E22:J22" si="6">IFERROR((E21/E20),0)</f>
        <v>0</v>
      </c>
      <c r="F22" s="20">
        <f t="shared" si="6"/>
        <v>0</v>
      </c>
      <c r="G22" s="20">
        <f t="shared" si="6"/>
        <v>0</v>
      </c>
      <c r="H22" s="20">
        <f t="shared" si="6"/>
        <v>0</v>
      </c>
      <c r="I22" s="20">
        <f t="shared" si="6"/>
        <v>0</v>
      </c>
      <c r="J22" s="111">
        <f t="shared" si="6"/>
        <v>0</v>
      </c>
      <c r="K22" s="84">
        <f>IFERROR((K21/K20),0)</f>
        <v>0</v>
      </c>
    </row>
    <row r="23" spans="2:11" x14ac:dyDescent="0.3">
      <c r="C23" s="82" t="s">
        <v>17</v>
      </c>
      <c r="D23" s="21">
        <f>IFERROR(IF(VLOOKUP(D11,'필요 경험치'!$B$3:$C$77,2,0),D21/VLOOKUP(D11,'필요 경험치'!$B$3:$C$77,2,0),0),0)</f>
        <v>0</v>
      </c>
      <c r="E23" s="22">
        <f>IFERROR(IF(VLOOKUP(E11,'필요 경험치'!$B$3:$C$77,2,0),E21/VLOOKUP(E11,'필요 경험치'!$B$3:$C$77,2,0),0),0)</f>
        <v>0</v>
      </c>
      <c r="F23" s="22">
        <f>IFERROR(IF(VLOOKUP(F11,'필요 경험치'!$B$3:$C$77,2,0),F21/VLOOKUP(F11,'필요 경험치'!$B$3:$C$77,2,0),0),0)</f>
        <v>0</v>
      </c>
      <c r="G23" s="22">
        <f>IFERROR(IF(VLOOKUP(G11,'필요 경험치'!$B$3:$C$77,2,0),G21/VLOOKUP(G11,'필요 경험치'!$B$3:$C$77,2,0),0),0)</f>
        <v>0</v>
      </c>
      <c r="H23" s="22">
        <f>IFERROR(IF(VLOOKUP(H11,'필요 경험치'!$B$3:$C$77,2,0),H21/VLOOKUP(H11,'필요 경험치'!$B$3:$C$77,2,0),0),0)</f>
        <v>0</v>
      </c>
      <c r="I23" s="22">
        <f>IFERROR(IF(VLOOKUP(I11,'필요 경험치'!$B$3:$C$77,2,0),I21/VLOOKUP(I11,'필요 경험치'!$B$3:$C$77,2,0),0),0)</f>
        <v>0</v>
      </c>
      <c r="J23" s="88">
        <f>IFERROR(IF(VLOOKUP(J11,'필요 경험치'!$B$3:$C$77,2,0),J21/VLOOKUP(J11,'필요 경험치'!$B$3:$C$77,2,0),0),0)</f>
        <v>0</v>
      </c>
      <c r="K23" s="83"/>
    </row>
    <row r="24" spans="2:11" ht="17.25" thickBot="1" x14ac:dyDescent="0.35">
      <c r="C24" s="98" t="s">
        <v>18</v>
      </c>
      <c r="D24" s="24">
        <f>IFERROR((D23/D20),0)</f>
        <v>0</v>
      </c>
      <c r="E24" s="25">
        <f t="shared" ref="E24:J24" si="7">IFERROR((E23/E20),0)</f>
        <v>0</v>
      </c>
      <c r="F24" s="25">
        <f t="shared" si="7"/>
        <v>0</v>
      </c>
      <c r="G24" s="25">
        <f t="shared" si="7"/>
        <v>0</v>
      </c>
      <c r="H24" s="25">
        <f t="shared" si="7"/>
        <v>0</v>
      </c>
      <c r="I24" s="25">
        <f t="shared" si="7"/>
        <v>0</v>
      </c>
      <c r="J24" s="89">
        <f t="shared" si="7"/>
        <v>0</v>
      </c>
      <c r="K24" s="103"/>
    </row>
    <row r="25" spans="2:11" ht="17.25" thickBot="1" x14ac:dyDescent="0.35">
      <c r="B25" s="47" t="s">
        <v>23</v>
      </c>
      <c r="C25" s="55" t="s">
        <v>19</v>
      </c>
      <c r="D25" s="115">
        <f>D117</f>
        <v>43836</v>
      </c>
      <c r="E25" s="116">
        <f t="shared" ref="E25:J25" si="8">E117</f>
        <v>43837</v>
      </c>
      <c r="F25" s="116">
        <f t="shared" si="8"/>
        <v>43838</v>
      </c>
      <c r="G25" s="116">
        <f t="shared" si="8"/>
        <v>43839</v>
      </c>
      <c r="H25" s="116">
        <f t="shared" si="8"/>
        <v>43840</v>
      </c>
      <c r="I25" s="116">
        <f t="shared" si="8"/>
        <v>43841</v>
      </c>
      <c r="J25" s="117">
        <f t="shared" si="8"/>
        <v>43842</v>
      </c>
      <c r="K25" s="56" t="s">
        <v>37</v>
      </c>
    </row>
    <row r="26" spans="2:11" x14ac:dyDescent="0.3">
      <c r="C26" s="52" t="s">
        <v>0</v>
      </c>
      <c r="D26" s="104"/>
      <c r="E26" s="105"/>
      <c r="F26" s="105"/>
      <c r="G26" s="105"/>
      <c r="H26" s="105"/>
      <c r="I26" s="105"/>
      <c r="J26" s="106"/>
      <c r="K26" s="57">
        <f t="shared" si="1"/>
        <v>0</v>
      </c>
    </row>
    <row r="27" spans="2:11" x14ac:dyDescent="0.3">
      <c r="C27" s="53" t="s">
        <v>1</v>
      </c>
      <c r="D27" s="7"/>
      <c r="E27" s="8"/>
      <c r="F27" s="8"/>
      <c r="G27" s="8"/>
      <c r="H27" s="8"/>
      <c r="I27" s="8"/>
      <c r="J27" s="107"/>
      <c r="K27" s="58">
        <f t="shared" si="1"/>
        <v>0</v>
      </c>
    </row>
    <row r="28" spans="2:11" x14ac:dyDescent="0.3">
      <c r="C28" s="53" t="s">
        <v>2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8">
        <v>0</v>
      </c>
      <c r="K28" s="59">
        <f t="shared" si="1"/>
        <v>0</v>
      </c>
    </row>
    <row r="29" spans="2:11" x14ac:dyDescent="0.3">
      <c r="C29" s="13" t="s">
        <v>3</v>
      </c>
      <c r="D29" s="14">
        <f>IFERROR(D28/D40,0)</f>
        <v>0</v>
      </c>
      <c r="E29" s="15">
        <f t="shared" ref="E29:J29" si="9">IFERROR(E28/E40,0)</f>
        <v>0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09">
        <f t="shared" si="9"/>
        <v>0</v>
      </c>
      <c r="K29" s="60">
        <f>IFERROR((K28/K40),0)</f>
        <v>0</v>
      </c>
    </row>
    <row r="30" spans="2:11" x14ac:dyDescent="0.3">
      <c r="C30" s="13" t="s">
        <v>4</v>
      </c>
      <c r="D30" s="14">
        <f>SUM((D26*$D$3),(D27*$E$3),D28)</f>
        <v>0</v>
      </c>
      <c r="E30" s="15">
        <f t="shared" ref="E30:J30" si="10">SUM((E26*$D$3),(E27*$E$3),E28)</f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5">
        <f t="shared" si="10"/>
        <v>0</v>
      </c>
      <c r="J30" s="109">
        <f t="shared" si="10"/>
        <v>0</v>
      </c>
      <c r="K30" s="60">
        <f t="shared" si="1"/>
        <v>0</v>
      </c>
    </row>
    <row r="31" spans="2:11" x14ac:dyDescent="0.3">
      <c r="C31" s="53" t="s">
        <v>5</v>
      </c>
      <c r="D31" s="7"/>
      <c r="E31" s="8"/>
      <c r="F31" s="8"/>
      <c r="G31" s="8"/>
      <c r="H31" s="8"/>
      <c r="I31" s="8"/>
      <c r="J31" s="107"/>
      <c r="K31" s="58"/>
    </row>
    <row r="32" spans="2:11" x14ac:dyDescent="0.3">
      <c r="C32" s="53" t="s">
        <v>6</v>
      </c>
      <c r="D32" s="7"/>
      <c r="E32" s="8"/>
      <c r="F32" s="8"/>
      <c r="G32" s="8"/>
      <c r="H32" s="8"/>
      <c r="I32" s="8"/>
      <c r="J32" s="107"/>
      <c r="K32" s="58"/>
    </row>
    <row r="33" spans="2:11" x14ac:dyDescent="0.3">
      <c r="C33" s="13" t="s">
        <v>7</v>
      </c>
      <c r="D33" s="17">
        <f>IFERROR(IF(VLOOKUP(D31,'필요 경험치'!$B$3:$C$77,2,0),D32/VLOOKUP(D31,'필요 경험치'!$B$3:$C$77,2,0),0),0)</f>
        <v>0</v>
      </c>
      <c r="E33" s="18">
        <f>IFERROR(IF(VLOOKUP(E31,'필요 경험치'!$B$3:$C$77,2,0),E32/VLOOKUP(E31,'필요 경험치'!$B$3:$C$77,2,0),0),0)</f>
        <v>0</v>
      </c>
      <c r="F33" s="18">
        <f>IFERROR(IF(VLOOKUP(F31,'필요 경험치'!$B$3:$C$77,2,0),F32/VLOOKUP(F31,'필요 경험치'!$B$3:$C$77,2,0),0),0)</f>
        <v>0</v>
      </c>
      <c r="G33" s="18">
        <f>IFERROR(IF(VLOOKUP(G31,'필요 경험치'!$B$3:$C$77,2,0),G32/VLOOKUP(G31,'필요 경험치'!$B$3:$C$77,2,0),0),0)</f>
        <v>0</v>
      </c>
      <c r="H33" s="18">
        <f>IFERROR(IF(VLOOKUP(H31,'필요 경험치'!$B$3:$C$77,2,0),H32/VLOOKUP(H31,'필요 경험치'!$B$3:$C$77,2,0),0),0)</f>
        <v>0</v>
      </c>
      <c r="I33" s="18">
        <f>IFERROR(IF(VLOOKUP(I31,'필요 경험치'!$B$3:$C$77,2,0),I32/VLOOKUP(I31,'필요 경험치'!$B$3:$C$77,2,0),0),0)</f>
        <v>0</v>
      </c>
      <c r="J33" s="86">
        <f>IFERROR(IF(VLOOKUP(J31,'필요 경험치'!$B$3:$C$77,2,0),J32/VLOOKUP(J31,'필요 경험치'!$B$3:$C$77,2,0),0),0)</f>
        <v>0</v>
      </c>
      <c r="K33" s="58"/>
    </row>
    <row r="34" spans="2:11" x14ac:dyDescent="0.3">
      <c r="C34" s="53" t="s">
        <v>8</v>
      </c>
      <c r="D34" s="7"/>
      <c r="E34" s="8"/>
      <c r="F34" s="8"/>
      <c r="G34" s="8"/>
      <c r="H34" s="8"/>
      <c r="I34" s="8"/>
      <c r="J34" s="107"/>
      <c r="K34" s="58"/>
    </row>
    <row r="35" spans="2:11" x14ac:dyDescent="0.3">
      <c r="C35" s="53" t="s">
        <v>9</v>
      </c>
      <c r="D35" s="7"/>
      <c r="E35" s="8"/>
      <c r="F35" s="8"/>
      <c r="G35" s="8"/>
      <c r="H35" s="8"/>
      <c r="I35" s="8"/>
      <c r="J35" s="107"/>
      <c r="K35" s="58"/>
    </row>
    <row r="36" spans="2:11" x14ac:dyDescent="0.3">
      <c r="C36" s="13" t="s">
        <v>10</v>
      </c>
      <c r="D36" s="17">
        <f>IFERROR(IF(VLOOKUP(D34,'필요 경험치'!$B$3:$C$77,2,0),D35/VLOOKUP(D34,'필요 경험치'!$B$3:$C$77,2,0),0),0)</f>
        <v>0</v>
      </c>
      <c r="E36" s="18">
        <f>IFERROR(IF(VLOOKUP(E34,'필요 경험치'!$B$3:$C$77,2,0),E35/VLOOKUP(E34,'필요 경험치'!$B$3:$C$77,2,0),0),0)</f>
        <v>0</v>
      </c>
      <c r="F36" s="18">
        <f>IFERROR(IF(VLOOKUP(F34,'필요 경험치'!$B$3:$C$77,2,0),F35/VLOOKUP(F34,'필요 경험치'!$B$3:$C$77,2,0),0),0)</f>
        <v>0</v>
      </c>
      <c r="G36" s="18">
        <f>IFERROR(IF(VLOOKUP(G34,'필요 경험치'!$B$3:$C$77,2,0),G35/VLOOKUP(G34,'필요 경험치'!$B$3:$C$77,2,0),0),0)</f>
        <v>0</v>
      </c>
      <c r="H36" s="18">
        <f>IFERROR(IF(VLOOKUP(H34,'필요 경험치'!$B$3:$C$77,2,0),H35/VLOOKUP(H34,'필요 경험치'!$B$3:$C$77,2,0),0),0)</f>
        <v>0</v>
      </c>
      <c r="I36" s="18">
        <f>IFERROR(IF(VLOOKUP(I34,'필요 경험치'!$B$3:$C$77,2,0),I35/VLOOKUP(I34,'필요 경험치'!$B$3:$C$77,2,0),0),0)</f>
        <v>0</v>
      </c>
      <c r="J36" s="86">
        <f>IFERROR(IF(VLOOKUP(J34,'필요 경험치'!$B$3:$C$77,2,0),J35/VLOOKUP(J34,'필요 경험치'!$B$3:$C$77,2,0),0),0)</f>
        <v>0</v>
      </c>
      <c r="K36" s="58"/>
    </row>
    <row r="37" spans="2:11" x14ac:dyDescent="0.3">
      <c r="C37" s="53" t="s">
        <v>11</v>
      </c>
      <c r="D37" s="7"/>
      <c r="E37" s="8"/>
      <c r="F37" s="8"/>
      <c r="G37" s="8"/>
      <c r="H37" s="8"/>
      <c r="I37" s="8"/>
      <c r="J37" s="107"/>
      <c r="K37" s="58">
        <f t="shared" si="1"/>
        <v>0</v>
      </c>
    </row>
    <row r="38" spans="2:11" x14ac:dyDescent="0.3">
      <c r="C38" s="53" t="s">
        <v>13</v>
      </c>
      <c r="D38" s="7"/>
      <c r="E38" s="8"/>
      <c r="F38" s="8"/>
      <c r="G38" s="8"/>
      <c r="H38" s="8"/>
      <c r="I38" s="8"/>
      <c r="J38" s="107"/>
      <c r="K38" s="58">
        <f t="shared" si="1"/>
        <v>0</v>
      </c>
    </row>
    <row r="39" spans="2:11" x14ac:dyDescent="0.3">
      <c r="C39" s="53" t="s">
        <v>14</v>
      </c>
      <c r="D39" s="7"/>
      <c r="E39" s="8"/>
      <c r="F39" s="8"/>
      <c r="G39" s="8"/>
      <c r="H39" s="8"/>
      <c r="I39" s="8"/>
      <c r="J39" s="107"/>
      <c r="K39" s="58">
        <f t="shared" si="1"/>
        <v>0</v>
      </c>
    </row>
    <row r="40" spans="2:11" x14ac:dyDescent="0.3">
      <c r="C40" s="13" t="s">
        <v>12</v>
      </c>
      <c r="D40" s="26">
        <f>(SUM(D38,D39)/2)</f>
        <v>0</v>
      </c>
      <c r="E40" s="27">
        <f t="shared" ref="E40:J40" si="11">(SUM(E38,E39)/2)</f>
        <v>0</v>
      </c>
      <c r="F40" s="27">
        <f t="shared" si="11"/>
        <v>0</v>
      </c>
      <c r="G40" s="27">
        <f t="shared" si="11"/>
        <v>0</v>
      </c>
      <c r="H40" s="27">
        <f t="shared" si="11"/>
        <v>0</v>
      </c>
      <c r="I40" s="27">
        <f t="shared" si="11"/>
        <v>0</v>
      </c>
      <c r="J40" s="110">
        <f t="shared" si="11"/>
        <v>0</v>
      </c>
      <c r="K40" s="61">
        <f t="shared" si="1"/>
        <v>0</v>
      </c>
    </row>
    <row r="41" spans="2:11" x14ac:dyDescent="0.3">
      <c r="C41" s="13" t="s">
        <v>15</v>
      </c>
      <c r="D41" s="81">
        <f>IFERROR(IF(D34=D31,D35-D32,IF(D34-D31&gt;0,VLOOKUP(D34-1,'필요 경험치'!$E$3:$F$78,2,0)-VLOOKUP('1월'!D31-1,'필요 경험치'!$E$3:$F$78,2,0)-'1월'!D32+'10월'!D35,0)),0)</f>
        <v>0</v>
      </c>
      <c r="E41" s="85">
        <f>IFERROR(IF(E34=E31,E35-E32,IF(E34-E31&gt;0,VLOOKUP(E34-1,'필요 경험치'!$E$3:$F$78,2,0)-VLOOKUP('1월'!E31-1,'필요 경험치'!$E$3:$F$78,2,0)-'1월'!E32+'10월'!E35,0)),0)</f>
        <v>0</v>
      </c>
      <c r="F41" s="85">
        <f>IFERROR(IF(F34=F31,F35-F32,IF(F34-F31&gt;0,VLOOKUP(F34-1,'필요 경험치'!$E$3:$F$78,2,0)-VLOOKUP('1월'!F31-1,'필요 경험치'!$E$3:$F$78,2,0)-'1월'!F32+'10월'!F35,0)),0)</f>
        <v>0</v>
      </c>
      <c r="G41" s="85">
        <f>IFERROR(IF(G34=G31,G35-G32,IF(G34-G31&gt;0,VLOOKUP(G34-1,'필요 경험치'!$E$3:$F$78,2,0)-VLOOKUP('1월'!G31-1,'필요 경험치'!$E$3:$F$78,2,0)-'1월'!G32+'10월'!G35,0)),0)</f>
        <v>0</v>
      </c>
      <c r="H41" s="85">
        <f>IFERROR(IF(H34=H31,H35-H32,IF(H34-H31&gt;0,VLOOKUP(H34-1,'필요 경험치'!$E$3:$F$78,2,0)-VLOOKUP('1월'!H31-1,'필요 경험치'!$E$3:$F$78,2,0)-'1월'!H32+'10월'!H35,0)),0)</f>
        <v>0</v>
      </c>
      <c r="I41" s="85">
        <f>IFERROR(IF(I34=I31,I35-I32,IF(I34-I31&gt;0,VLOOKUP(I34-1,'필요 경험치'!$E$3:$F$78,2,0)-VLOOKUP('1월'!I31-1,'필요 경험치'!$E$3:$F$78,2,0)-'1월'!I32+'10월'!I35,0)),0)</f>
        <v>0</v>
      </c>
      <c r="J41" s="87">
        <f>IFERROR(IF(J34=J31,J35-J32,IF(J34-J31&gt;0,VLOOKUP(J34-1,'필요 경험치'!$E$3:$F$78,2,0)-VLOOKUP('1월'!J31-1,'필요 경험치'!$E$3:$F$78,2,0)-'1월'!J32+'10월'!J35,0)),0)</f>
        <v>0</v>
      </c>
      <c r="K41" s="62">
        <f t="shared" si="1"/>
        <v>0</v>
      </c>
    </row>
    <row r="42" spans="2:11" x14ac:dyDescent="0.3">
      <c r="C42" s="13" t="s">
        <v>16</v>
      </c>
      <c r="D42" s="19">
        <f>IFERROR((D41/D40),0)</f>
        <v>0</v>
      </c>
      <c r="E42" s="20">
        <f t="shared" ref="E42:J42" si="12">IFERROR((E41/E40),0)</f>
        <v>0</v>
      </c>
      <c r="F42" s="20">
        <f t="shared" si="12"/>
        <v>0</v>
      </c>
      <c r="G42" s="20">
        <f t="shared" si="12"/>
        <v>0</v>
      </c>
      <c r="H42" s="20">
        <f t="shared" si="12"/>
        <v>0</v>
      </c>
      <c r="I42" s="20">
        <f t="shared" si="12"/>
        <v>0</v>
      </c>
      <c r="J42" s="111">
        <f t="shared" si="12"/>
        <v>0</v>
      </c>
      <c r="K42" s="62">
        <f>IFERROR((K41/K40),0)</f>
        <v>0</v>
      </c>
    </row>
    <row r="43" spans="2:11" x14ac:dyDescent="0.3">
      <c r="C43" s="13" t="s">
        <v>17</v>
      </c>
      <c r="D43" s="21">
        <f>IFERROR(IF(VLOOKUP(D31,'필요 경험치'!$B$3:$C$77,2,0),D41/VLOOKUP(D31,'필요 경험치'!$B$3:$C$77,2,0),0),0)</f>
        <v>0</v>
      </c>
      <c r="E43" s="22">
        <f>IFERROR(IF(VLOOKUP(E31,'필요 경험치'!$B$3:$C$77,2,0),E41/VLOOKUP(E31,'필요 경험치'!$B$3:$C$77,2,0),0),0)</f>
        <v>0</v>
      </c>
      <c r="F43" s="22">
        <f>IFERROR(IF(VLOOKUP(F31,'필요 경험치'!$B$3:$C$77,2,0),F41/VLOOKUP(F31,'필요 경험치'!$B$3:$C$77,2,0),0),0)</f>
        <v>0</v>
      </c>
      <c r="G43" s="22">
        <f>IFERROR(IF(VLOOKUP(G31,'필요 경험치'!$B$3:$C$77,2,0),G41/VLOOKUP(G31,'필요 경험치'!$B$3:$C$77,2,0),0),0)</f>
        <v>0</v>
      </c>
      <c r="H43" s="22">
        <f>IFERROR(IF(VLOOKUP(H31,'필요 경험치'!$B$3:$C$77,2,0),H41/VLOOKUP(H31,'필요 경험치'!$B$3:$C$77,2,0),0),0)</f>
        <v>0</v>
      </c>
      <c r="I43" s="22">
        <f>IFERROR(IF(VLOOKUP(I31,'필요 경험치'!$B$3:$C$77,2,0),I41/VLOOKUP(I31,'필요 경험치'!$B$3:$C$77,2,0),0),0)</f>
        <v>0</v>
      </c>
      <c r="J43" s="88">
        <f>IFERROR(IF(VLOOKUP(J31,'필요 경험치'!$B$3:$C$77,2,0),J41/VLOOKUP(J31,'필요 경험치'!$B$3:$C$77,2,0),0),0)</f>
        <v>0</v>
      </c>
      <c r="K43" s="58"/>
    </row>
    <row r="44" spans="2:11" ht="17.25" thickBot="1" x14ac:dyDescent="0.35">
      <c r="C44" s="23" t="s">
        <v>18</v>
      </c>
      <c r="D44" s="24">
        <f>IFERROR((D43/D40),0)</f>
        <v>0</v>
      </c>
      <c r="E44" s="25">
        <f t="shared" ref="E44:J44" si="13">IFERROR((E43/E40),0)</f>
        <v>0</v>
      </c>
      <c r="F44" s="25">
        <f t="shared" si="13"/>
        <v>0</v>
      </c>
      <c r="G44" s="25">
        <f t="shared" si="13"/>
        <v>0</v>
      </c>
      <c r="H44" s="25">
        <f t="shared" si="13"/>
        <v>0</v>
      </c>
      <c r="I44" s="25">
        <f t="shared" si="13"/>
        <v>0</v>
      </c>
      <c r="J44" s="89">
        <f t="shared" si="13"/>
        <v>0</v>
      </c>
      <c r="K44" s="63"/>
    </row>
    <row r="45" spans="2:11" ht="17.25" thickBot="1" x14ac:dyDescent="0.35">
      <c r="B45" s="47" t="s">
        <v>24</v>
      </c>
      <c r="C45" s="55" t="s">
        <v>19</v>
      </c>
      <c r="D45" s="68">
        <f>D118</f>
        <v>43843</v>
      </c>
      <c r="E45" s="69">
        <f t="shared" ref="E45:J45" si="14">E118</f>
        <v>43844</v>
      </c>
      <c r="F45" s="69">
        <f t="shared" si="14"/>
        <v>43845</v>
      </c>
      <c r="G45" s="69">
        <f t="shared" si="14"/>
        <v>43846</v>
      </c>
      <c r="H45" s="69">
        <f t="shared" si="14"/>
        <v>43847</v>
      </c>
      <c r="I45" s="69">
        <f t="shared" si="14"/>
        <v>43848</v>
      </c>
      <c r="J45" s="70">
        <f t="shared" si="14"/>
        <v>43849</v>
      </c>
      <c r="K45" s="56" t="s">
        <v>40</v>
      </c>
    </row>
    <row r="46" spans="2:11" x14ac:dyDescent="0.3">
      <c r="C46" s="52" t="s">
        <v>0</v>
      </c>
      <c r="D46" s="104"/>
      <c r="E46" s="105"/>
      <c r="F46" s="105"/>
      <c r="G46" s="105"/>
      <c r="H46" s="105"/>
      <c r="I46" s="105"/>
      <c r="J46" s="106"/>
      <c r="K46" s="57">
        <f t="shared" si="1"/>
        <v>0</v>
      </c>
    </row>
    <row r="47" spans="2:11" x14ac:dyDescent="0.3">
      <c r="C47" s="53" t="s">
        <v>1</v>
      </c>
      <c r="D47" s="7"/>
      <c r="E47" s="8"/>
      <c r="F47" s="8"/>
      <c r="G47" s="8"/>
      <c r="H47" s="8"/>
      <c r="I47" s="8"/>
      <c r="J47" s="107"/>
      <c r="K47" s="58">
        <f t="shared" si="1"/>
        <v>0</v>
      </c>
    </row>
    <row r="48" spans="2:11" x14ac:dyDescent="0.3">
      <c r="C48" s="53" t="s">
        <v>2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8">
        <v>0</v>
      </c>
      <c r="K48" s="59">
        <f t="shared" si="1"/>
        <v>0</v>
      </c>
    </row>
    <row r="49" spans="3:11" x14ac:dyDescent="0.3">
      <c r="C49" s="13" t="s">
        <v>3</v>
      </c>
      <c r="D49" s="14">
        <f>IFERROR(D48/D60,0)</f>
        <v>0</v>
      </c>
      <c r="E49" s="15">
        <f t="shared" ref="E49:J49" si="15">IFERROR(E48/E60,0)</f>
        <v>0</v>
      </c>
      <c r="F49" s="15">
        <f t="shared" si="15"/>
        <v>0</v>
      </c>
      <c r="G49" s="15">
        <f t="shared" si="15"/>
        <v>0</v>
      </c>
      <c r="H49" s="15">
        <f t="shared" si="15"/>
        <v>0</v>
      </c>
      <c r="I49" s="15">
        <f t="shared" si="15"/>
        <v>0</v>
      </c>
      <c r="J49" s="109">
        <f t="shared" si="15"/>
        <v>0</v>
      </c>
      <c r="K49" s="60">
        <f>IFERROR((K48/K60),0)</f>
        <v>0</v>
      </c>
    </row>
    <row r="50" spans="3:11" x14ac:dyDescent="0.3">
      <c r="C50" s="13" t="s">
        <v>4</v>
      </c>
      <c r="D50" s="14">
        <f>SUM((D46*$D$3),(D47*$E$3),D48)</f>
        <v>0</v>
      </c>
      <c r="E50" s="15">
        <f t="shared" ref="E50:J50" si="16">SUM((E46*$D$3),(E47*$E$3),E48)</f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09">
        <f t="shared" si="16"/>
        <v>0</v>
      </c>
      <c r="K50" s="60">
        <f t="shared" si="1"/>
        <v>0</v>
      </c>
    </row>
    <row r="51" spans="3:11" x14ac:dyDescent="0.3">
      <c r="C51" s="53" t="s">
        <v>5</v>
      </c>
      <c r="D51" s="7"/>
      <c r="E51" s="8"/>
      <c r="F51" s="8"/>
      <c r="G51" s="8"/>
      <c r="H51" s="8"/>
      <c r="I51" s="8"/>
      <c r="J51" s="107"/>
      <c r="K51" s="58"/>
    </row>
    <row r="52" spans="3:11" x14ac:dyDescent="0.3">
      <c r="C52" s="53" t="s">
        <v>6</v>
      </c>
      <c r="D52" s="7"/>
      <c r="E52" s="8"/>
      <c r="F52" s="8"/>
      <c r="G52" s="8"/>
      <c r="H52" s="8"/>
      <c r="I52" s="8"/>
      <c r="J52" s="107"/>
      <c r="K52" s="58"/>
    </row>
    <row r="53" spans="3:11" x14ac:dyDescent="0.3">
      <c r="C53" s="13" t="s">
        <v>7</v>
      </c>
      <c r="D53" s="17">
        <f>IFERROR(IF(VLOOKUP(D51,'필요 경험치'!$B$3:$C$77,2,0),D52/VLOOKUP(D51,'필요 경험치'!$B$3:$C$77,2,0),0),0)</f>
        <v>0</v>
      </c>
      <c r="E53" s="18">
        <f>IFERROR(IF(VLOOKUP(E51,'필요 경험치'!$B$3:$C$77,2,0),E52/VLOOKUP(E51,'필요 경험치'!$B$3:$C$77,2,0),0),0)</f>
        <v>0</v>
      </c>
      <c r="F53" s="18">
        <f>IFERROR(IF(VLOOKUP(F51,'필요 경험치'!$B$3:$C$77,2,0),F52/VLOOKUP(F51,'필요 경험치'!$B$3:$C$77,2,0),0),0)</f>
        <v>0</v>
      </c>
      <c r="G53" s="18">
        <f>IFERROR(IF(VLOOKUP(G51,'필요 경험치'!$B$3:$C$77,2,0),G52/VLOOKUP(G51,'필요 경험치'!$B$3:$C$77,2,0),0),0)</f>
        <v>0</v>
      </c>
      <c r="H53" s="18">
        <f>IFERROR(IF(VLOOKUP(H51,'필요 경험치'!$B$3:$C$77,2,0),H52/VLOOKUP(H51,'필요 경험치'!$B$3:$C$77,2,0),0),0)</f>
        <v>0</v>
      </c>
      <c r="I53" s="18">
        <f>IFERROR(IF(VLOOKUP(I51,'필요 경험치'!$B$3:$C$77,2,0),I52/VLOOKUP(I51,'필요 경험치'!$B$3:$C$77,2,0),0),0)</f>
        <v>0</v>
      </c>
      <c r="J53" s="86">
        <f>IFERROR(IF(VLOOKUP(J51,'필요 경험치'!$B$3:$C$77,2,0),J52/VLOOKUP(J51,'필요 경험치'!$B$3:$C$77,2,0),0),0)</f>
        <v>0</v>
      </c>
      <c r="K53" s="58"/>
    </row>
    <row r="54" spans="3:11" x14ac:dyDescent="0.3">
      <c r="C54" s="53" t="s">
        <v>8</v>
      </c>
      <c r="D54" s="7"/>
      <c r="E54" s="8"/>
      <c r="F54" s="8"/>
      <c r="G54" s="8"/>
      <c r="H54" s="8"/>
      <c r="I54" s="8"/>
      <c r="J54" s="107"/>
      <c r="K54" s="58"/>
    </row>
    <row r="55" spans="3:11" x14ac:dyDescent="0.3">
      <c r="C55" s="53" t="s">
        <v>9</v>
      </c>
      <c r="D55" s="7"/>
      <c r="E55" s="8"/>
      <c r="F55" s="8"/>
      <c r="G55" s="8"/>
      <c r="H55" s="8"/>
      <c r="I55" s="8"/>
      <c r="J55" s="107"/>
      <c r="K55" s="58"/>
    </row>
    <row r="56" spans="3:11" x14ac:dyDescent="0.3">
      <c r="C56" s="13" t="s">
        <v>10</v>
      </c>
      <c r="D56" s="17">
        <f>IFERROR(IF(VLOOKUP(D54,'필요 경험치'!$B$3:$C$77,2,0),D55/VLOOKUP(D54,'필요 경험치'!$B$3:$C$77,2,0),0),0)</f>
        <v>0</v>
      </c>
      <c r="E56" s="18">
        <f>IFERROR(IF(VLOOKUP(E54,'필요 경험치'!$B$3:$C$77,2,0),E55/VLOOKUP(E54,'필요 경험치'!$B$3:$C$77,2,0),0),0)</f>
        <v>0</v>
      </c>
      <c r="F56" s="18">
        <f>IFERROR(IF(VLOOKUP(F54,'필요 경험치'!$B$3:$C$77,2,0),F55/VLOOKUP(F54,'필요 경험치'!$B$3:$C$77,2,0),0),0)</f>
        <v>0</v>
      </c>
      <c r="G56" s="18">
        <f>IFERROR(IF(VLOOKUP(G54,'필요 경험치'!$B$3:$C$77,2,0),G55/VLOOKUP(G54,'필요 경험치'!$B$3:$C$77,2,0),0),0)</f>
        <v>0</v>
      </c>
      <c r="H56" s="18">
        <f>IFERROR(IF(VLOOKUP(H54,'필요 경험치'!$B$3:$C$77,2,0),H55/VLOOKUP(H54,'필요 경험치'!$B$3:$C$77,2,0),0),0)</f>
        <v>0</v>
      </c>
      <c r="I56" s="18">
        <f>IFERROR(IF(VLOOKUP(I54,'필요 경험치'!$B$3:$C$77,2,0),I55/VLOOKUP(I54,'필요 경험치'!$B$3:$C$77,2,0),0),0)</f>
        <v>0</v>
      </c>
      <c r="J56" s="86">
        <f>IFERROR(IF(VLOOKUP(J54,'필요 경험치'!$B$3:$C$77,2,0),J55/VLOOKUP(J54,'필요 경험치'!$B$3:$C$77,2,0),0),0)</f>
        <v>0</v>
      </c>
      <c r="K56" s="58"/>
    </row>
    <row r="57" spans="3:11" x14ac:dyDescent="0.3">
      <c r="C57" s="53" t="s">
        <v>11</v>
      </c>
      <c r="D57" s="7"/>
      <c r="E57" s="8"/>
      <c r="F57" s="8"/>
      <c r="G57" s="8"/>
      <c r="H57" s="8"/>
      <c r="I57" s="8"/>
      <c r="J57" s="107"/>
      <c r="K57" s="58">
        <f t="shared" si="1"/>
        <v>0</v>
      </c>
    </row>
    <row r="58" spans="3:11" x14ac:dyDescent="0.3">
      <c r="C58" s="53" t="s">
        <v>13</v>
      </c>
      <c r="D58" s="7"/>
      <c r="E58" s="8"/>
      <c r="F58" s="8"/>
      <c r="G58" s="8"/>
      <c r="H58" s="8"/>
      <c r="I58" s="8"/>
      <c r="J58" s="107"/>
      <c r="K58" s="58">
        <f t="shared" si="1"/>
        <v>0</v>
      </c>
    </row>
    <row r="59" spans="3:11" x14ac:dyDescent="0.3">
      <c r="C59" s="53" t="s">
        <v>14</v>
      </c>
      <c r="D59" s="7"/>
      <c r="E59" s="8"/>
      <c r="F59" s="8"/>
      <c r="G59" s="8"/>
      <c r="H59" s="8"/>
      <c r="I59" s="8"/>
      <c r="J59" s="107"/>
      <c r="K59" s="58">
        <f t="shared" si="1"/>
        <v>0</v>
      </c>
    </row>
    <row r="60" spans="3:11" x14ac:dyDescent="0.3">
      <c r="C60" s="13" t="s">
        <v>12</v>
      </c>
      <c r="D60" s="26">
        <f>(SUM(D58,D59)/2)</f>
        <v>0</v>
      </c>
      <c r="E60" s="27">
        <f t="shared" ref="E60:J60" si="17">(SUM(E58,E59)/2)</f>
        <v>0</v>
      </c>
      <c r="F60" s="27">
        <f t="shared" si="17"/>
        <v>0</v>
      </c>
      <c r="G60" s="27">
        <f t="shared" si="17"/>
        <v>0</v>
      </c>
      <c r="H60" s="27">
        <f t="shared" si="17"/>
        <v>0</v>
      </c>
      <c r="I60" s="27">
        <f t="shared" si="17"/>
        <v>0</v>
      </c>
      <c r="J60" s="110">
        <f t="shared" si="17"/>
        <v>0</v>
      </c>
      <c r="K60" s="61">
        <f t="shared" si="1"/>
        <v>0</v>
      </c>
    </row>
    <row r="61" spans="3:11" x14ac:dyDescent="0.3">
      <c r="C61" s="13" t="s">
        <v>15</v>
      </c>
      <c r="D61" s="81">
        <f>IFERROR(IF(D54=D51,D55-D52,IF(D54-D51&gt;0,VLOOKUP(D54-1,'필요 경험치'!$E$3:$F$78,2,0)-VLOOKUP('1월'!D51-1,'필요 경험치'!$E$3:$F$78,2,0)-'1월'!D52+'10월'!D55,0)),0)</f>
        <v>0</v>
      </c>
      <c r="E61" s="85">
        <f>IFERROR(IF(E54=E51,E55-E52,IF(E54-E51&gt;0,VLOOKUP(E54-1,'필요 경험치'!$E$3:$F$78,2,0)-VLOOKUP('1월'!E51-1,'필요 경험치'!$E$3:$F$78,2,0)-'1월'!E52+'10월'!E55,0)),0)</f>
        <v>0</v>
      </c>
      <c r="F61" s="85">
        <f>IFERROR(IF(F54=F51,F55-F52,IF(F54-F51&gt;0,VLOOKUP(F54-1,'필요 경험치'!$E$3:$F$78,2,0)-VLOOKUP('1월'!F51-1,'필요 경험치'!$E$3:$F$78,2,0)-'1월'!F52+'10월'!F55,0)),0)</f>
        <v>0</v>
      </c>
      <c r="G61" s="85">
        <f>IFERROR(IF(G54=G51,G55-G52,IF(G54-G51&gt;0,VLOOKUP(G54-1,'필요 경험치'!$E$3:$F$78,2,0)-VLOOKUP('1월'!G51-1,'필요 경험치'!$E$3:$F$78,2,0)-'1월'!G52+'10월'!G55,0)),0)</f>
        <v>0</v>
      </c>
      <c r="H61" s="85">
        <f>IFERROR(IF(H54=H51,H55-H52,IF(H54-H51&gt;0,VLOOKUP(H54-1,'필요 경험치'!$E$3:$F$78,2,0)-VLOOKUP('1월'!H51-1,'필요 경험치'!$E$3:$F$78,2,0)-'1월'!H52+'10월'!H55,0)),0)</f>
        <v>0</v>
      </c>
      <c r="I61" s="85">
        <f>IFERROR(IF(I54=I51,I55-I52,IF(I54-I51&gt;0,VLOOKUP(I54-1,'필요 경험치'!$E$3:$F$78,2,0)-VLOOKUP('1월'!I51-1,'필요 경험치'!$E$3:$F$78,2,0)-'1월'!I52+'10월'!I55,0)),0)</f>
        <v>0</v>
      </c>
      <c r="J61" s="87">
        <f>IFERROR(IF(J54=J51,J55-J52,IF(J54-J51&gt;0,VLOOKUP(J54-1,'필요 경험치'!$E$3:$F$78,2,0)-VLOOKUP('1월'!J51-1,'필요 경험치'!$E$3:$F$78,2,0)-'1월'!J52+'10월'!J55,0)),0)</f>
        <v>0</v>
      </c>
      <c r="K61" s="62">
        <f t="shared" si="1"/>
        <v>0</v>
      </c>
    </row>
    <row r="62" spans="3:11" x14ac:dyDescent="0.3">
      <c r="C62" s="13" t="s">
        <v>16</v>
      </c>
      <c r="D62" s="19">
        <f>IFERROR((D61/D60),0)</f>
        <v>0</v>
      </c>
      <c r="E62" s="20">
        <f t="shared" ref="E62:J62" si="18">IFERROR((E61/E60),0)</f>
        <v>0</v>
      </c>
      <c r="F62" s="20">
        <f t="shared" si="18"/>
        <v>0</v>
      </c>
      <c r="G62" s="20">
        <f t="shared" si="18"/>
        <v>0</v>
      </c>
      <c r="H62" s="20">
        <f t="shared" si="18"/>
        <v>0</v>
      </c>
      <c r="I62" s="20">
        <f t="shared" si="18"/>
        <v>0</v>
      </c>
      <c r="J62" s="111">
        <f t="shared" si="18"/>
        <v>0</v>
      </c>
      <c r="K62" s="62">
        <f>IFERROR((K61/K60),0)</f>
        <v>0</v>
      </c>
    </row>
    <row r="63" spans="3:11" x14ac:dyDescent="0.3">
      <c r="C63" s="13" t="s">
        <v>17</v>
      </c>
      <c r="D63" s="21">
        <f>IFERROR(IF(VLOOKUP(D51,'필요 경험치'!$B$3:$C$77,2,0),D61/VLOOKUP(D51,'필요 경험치'!$B$3:$C$77,2,0),0),0)</f>
        <v>0</v>
      </c>
      <c r="E63" s="22">
        <f>IFERROR(IF(VLOOKUP(E51,'필요 경험치'!$B$3:$C$77,2,0),E61/VLOOKUP(E51,'필요 경험치'!$B$3:$C$77,2,0),0),0)</f>
        <v>0</v>
      </c>
      <c r="F63" s="22">
        <f>IFERROR(IF(VLOOKUP(F51,'필요 경험치'!$B$3:$C$77,2,0),F61/VLOOKUP(F51,'필요 경험치'!$B$3:$C$77,2,0),0),0)</f>
        <v>0</v>
      </c>
      <c r="G63" s="22">
        <f>IFERROR(IF(VLOOKUP(G51,'필요 경험치'!$B$3:$C$77,2,0),G61/VLOOKUP(G51,'필요 경험치'!$B$3:$C$77,2,0),0),0)</f>
        <v>0</v>
      </c>
      <c r="H63" s="22">
        <f>IFERROR(IF(VLOOKUP(H51,'필요 경험치'!$B$3:$C$77,2,0),H61/VLOOKUP(H51,'필요 경험치'!$B$3:$C$77,2,0),0),0)</f>
        <v>0</v>
      </c>
      <c r="I63" s="22">
        <f>IFERROR(IF(VLOOKUP(I51,'필요 경험치'!$B$3:$C$77,2,0),I61/VLOOKUP(I51,'필요 경험치'!$B$3:$C$77,2,0),0),0)</f>
        <v>0</v>
      </c>
      <c r="J63" s="88">
        <f>IFERROR(IF(VLOOKUP(J51,'필요 경험치'!$B$3:$C$77,2,0),J61/VLOOKUP(J51,'필요 경험치'!$B$3:$C$77,2,0),0),0)</f>
        <v>0</v>
      </c>
      <c r="K63" s="58"/>
    </row>
    <row r="64" spans="3:11" ht="17.25" thickBot="1" x14ac:dyDescent="0.35">
      <c r="C64" s="23" t="s">
        <v>18</v>
      </c>
      <c r="D64" s="24">
        <f>IFERROR((D63/D60),0)</f>
        <v>0</v>
      </c>
      <c r="E64" s="25">
        <f t="shared" ref="E64:J64" si="19">IFERROR((E63/E60),0)</f>
        <v>0</v>
      </c>
      <c r="F64" s="25">
        <f t="shared" si="19"/>
        <v>0</v>
      </c>
      <c r="G64" s="25">
        <f t="shared" si="19"/>
        <v>0</v>
      </c>
      <c r="H64" s="25">
        <f t="shared" si="19"/>
        <v>0</v>
      </c>
      <c r="I64" s="25">
        <f t="shared" si="19"/>
        <v>0</v>
      </c>
      <c r="J64" s="89">
        <f t="shared" si="19"/>
        <v>0</v>
      </c>
      <c r="K64" s="63"/>
    </row>
    <row r="65" spans="2:11" ht="17.25" thickBot="1" x14ac:dyDescent="0.35">
      <c r="B65" s="47" t="s">
        <v>25</v>
      </c>
      <c r="C65" s="55" t="s">
        <v>19</v>
      </c>
      <c r="D65" s="68">
        <f>D119</f>
        <v>43850</v>
      </c>
      <c r="E65" s="69">
        <f t="shared" ref="E65:J65" si="20">E119</f>
        <v>43851</v>
      </c>
      <c r="F65" s="69">
        <f t="shared" si="20"/>
        <v>43852</v>
      </c>
      <c r="G65" s="69">
        <f t="shared" si="20"/>
        <v>43853</v>
      </c>
      <c r="H65" s="69">
        <f t="shared" si="20"/>
        <v>43854</v>
      </c>
      <c r="I65" s="69">
        <f t="shared" si="20"/>
        <v>43855</v>
      </c>
      <c r="J65" s="70">
        <f t="shared" si="20"/>
        <v>43856</v>
      </c>
      <c r="K65" s="56" t="s">
        <v>39</v>
      </c>
    </row>
    <row r="66" spans="2:11" x14ac:dyDescent="0.3">
      <c r="C66" s="52" t="s">
        <v>0</v>
      </c>
      <c r="D66" s="104"/>
      <c r="E66" s="105"/>
      <c r="F66" s="105"/>
      <c r="G66" s="105"/>
      <c r="H66" s="105"/>
      <c r="I66" s="105"/>
      <c r="J66" s="106"/>
      <c r="K66" s="57">
        <f t="shared" si="1"/>
        <v>0</v>
      </c>
    </row>
    <row r="67" spans="2:11" x14ac:dyDescent="0.3">
      <c r="C67" s="53" t="s">
        <v>1</v>
      </c>
      <c r="D67" s="7"/>
      <c r="E67" s="8"/>
      <c r="F67" s="8"/>
      <c r="G67" s="8"/>
      <c r="H67" s="8"/>
      <c r="I67" s="8"/>
      <c r="J67" s="107"/>
      <c r="K67" s="58">
        <f t="shared" si="1"/>
        <v>0</v>
      </c>
    </row>
    <row r="68" spans="2:11" x14ac:dyDescent="0.3">
      <c r="C68" s="53" t="s">
        <v>2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8">
        <v>0</v>
      </c>
      <c r="K68" s="59">
        <f t="shared" si="1"/>
        <v>0</v>
      </c>
    </row>
    <row r="69" spans="2:11" x14ac:dyDescent="0.3">
      <c r="C69" s="13" t="s">
        <v>3</v>
      </c>
      <c r="D69" s="14">
        <f>IFERROR(D68/D80,0)</f>
        <v>0</v>
      </c>
      <c r="E69" s="15">
        <f t="shared" ref="E69:J69" si="21">IFERROR(E68/E80,0)</f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si="21"/>
        <v>0</v>
      </c>
      <c r="J69" s="109">
        <f t="shared" si="21"/>
        <v>0</v>
      </c>
      <c r="K69" s="60">
        <f>IFERROR((K68/K80),0)</f>
        <v>0</v>
      </c>
    </row>
    <row r="70" spans="2:11" x14ac:dyDescent="0.3">
      <c r="C70" s="13" t="s">
        <v>4</v>
      </c>
      <c r="D70" s="14">
        <f>SUM((D66*$D$3),(D67*$E$3),D68)</f>
        <v>0</v>
      </c>
      <c r="E70" s="15">
        <f t="shared" ref="E70:J70" si="22">SUM((E66*$D$3),(E67*$E$3),E68)</f>
        <v>0</v>
      </c>
      <c r="F70" s="15">
        <f t="shared" si="22"/>
        <v>0</v>
      </c>
      <c r="G70" s="15">
        <f t="shared" si="22"/>
        <v>0</v>
      </c>
      <c r="H70" s="15">
        <f t="shared" si="22"/>
        <v>0</v>
      </c>
      <c r="I70" s="15">
        <f t="shared" si="22"/>
        <v>0</v>
      </c>
      <c r="J70" s="109">
        <f t="shared" si="22"/>
        <v>0</v>
      </c>
      <c r="K70" s="60">
        <f t="shared" si="1"/>
        <v>0</v>
      </c>
    </row>
    <row r="71" spans="2:11" x14ac:dyDescent="0.3">
      <c r="C71" s="53" t="s">
        <v>5</v>
      </c>
      <c r="D71" s="7"/>
      <c r="E71" s="8"/>
      <c r="F71" s="8"/>
      <c r="G71" s="8"/>
      <c r="H71" s="8"/>
      <c r="I71" s="8"/>
      <c r="J71" s="107"/>
      <c r="K71" s="58"/>
    </row>
    <row r="72" spans="2:11" x14ac:dyDescent="0.3">
      <c r="C72" s="53" t="s">
        <v>6</v>
      </c>
      <c r="D72" s="7"/>
      <c r="E72" s="8"/>
      <c r="F72" s="8"/>
      <c r="G72" s="8"/>
      <c r="H72" s="8"/>
      <c r="I72" s="8"/>
      <c r="J72" s="107"/>
      <c r="K72" s="58"/>
    </row>
    <row r="73" spans="2:11" x14ac:dyDescent="0.3">
      <c r="C73" s="13" t="s">
        <v>7</v>
      </c>
      <c r="D73" s="17">
        <f>IFERROR(IF(VLOOKUP(D71,'필요 경험치'!$B$3:$C$77,2,0),D72/VLOOKUP(D71,'필요 경험치'!$B$3:$C$77,2,0),0),0)</f>
        <v>0</v>
      </c>
      <c r="E73" s="18">
        <f>IFERROR(IF(VLOOKUP(E71,'필요 경험치'!$B$3:$C$77,2,0),E72/VLOOKUP(E71,'필요 경험치'!$B$3:$C$77,2,0),0),0)</f>
        <v>0</v>
      </c>
      <c r="F73" s="18">
        <f>IFERROR(IF(VLOOKUP(F71,'필요 경험치'!$B$3:$C$77,2,0),F72/VLOOKUP(F71,'필요 경험치'!$B$3:$C$77,2,0),0),0)</f>
        <v>0</v>
      </c>
      <c r="G73" s="18">
        <f>IFERROR(IF(VLOOKUP(G71,'필요 경험치'!$B$3:$C$77,2,0),G72/VLOOKUP(G71,'필요 경험치'!$B$3:$C$77,2,0),0),0)</f>
        <v>0</v>
      </c>
      <c r="H73" s="18">
        <f>IFERROR(IF(VLOOKUP(H71,'필요 경험치'!$B$3:$C$77,2,0),H72/VLOOKUP(H71,'필요 경험치'!$B$3:$C$77,2,0),0),0)</f>
        <v>0</v>
      </c>
      <c r="I73" s="18">
        <f>IFERROR(IF(VLOOKUP(I71,'필요 경험치'!$B$3:$C$77,2,0),I72/VLOOKUP(I71,'필요 경험치'!$B$3:$C$77,2,0),0),0)</f>
        <v>0</v>
      </c>
      <c r="J73" s="86">
        <f>IFERROR(IF(VLOOKUP(J71,'필요 경험치'!$B$3:$C$77,2,0),J72/VLOOKUP(J71,'필요 경험치'!$B$3:$C$77,2,0),0),0)</f>
        <v>0</v>
      </c>
      <c r="K73" s="58"/>
    </row>
    <row r="74" spans="2:11" x14ac:dyDescent="0.3">
      <c r="C74" s="53" t="s">
        <v>8</v>
      </c>
      <c r="D74" s="7"/>
      <c r="E74" s="8"/>
      <c r="F74" s="8"/>
      <c r="G74" s="8"/>
      <c r="H74" s="8"/>
      <c r="I74" s="8"/>
      <c r="J74" s="107"/>
      <c r="K74" s="58"/>
    </row>
    <row r="75" spans="2:11" x14ac:dyDescent="0.3">
      <c r="C75" s="53" t="s">
        <v>9</v>
      </c>
      <c r="D75" s="7"/>
      <c r="E75" s="8"/>
      <c r="F75" s="8"/>
      <c r="G75" s="8"/>
      <c r="H75" s="8"/>
      <c r="I75" s="8"/>
      <c r="J75" s="107"/>
      <c r="K75" s="58"/>
    </row>
    <row r="76" spans="2:11" x14ac:dyDescent="0.3">
      <c r="C76" s="13" t="s">
        <v>10</v>
      </c>
      <c r="D76" s="17">
        <f>IFERROR(IF(VLOOKUP(D74,'필요 경험치'!$B$3:$C$77,2,0),D75/VLOOKUP(D74,'필요 경험치'!$B$3:$C$77,2,0),0),0)</f>
        <v>0</v>
      </c>
      <c r="E76" s="18">
        <f>IFERROR(IF(VLOOKUP(E74,'필요 경험치'!$B$3:$C$77,2,0),E75/VLOOKUP(E74,'필요 경험치'!$B$3:$C$77,2,0),0),0)</f>
        <v>0</v>
      </c>
      <c r="F76" s="18">
        <f>IFERROR(IF(VLOOKUP(F74,'필요 경험치'!$B$3:$C$77,2,0),F75/VLOOKUP(F74,'필요 경험치'!$B$3:$C$77,2,0),0),0)</f>
        <v>0</v>
      </c>
      <c r="G76" s="18">
        <f>IFERROR(IF(VLOOKUP(G74,'필요 경험치'!$B$3:$C$77,2,0),G75/VLOOKUP(G74,'필요 경험치'!$B$3:$C$77,2,0),0),0)</f>
        <v>0</v>
      </c>
      <c r="H76" s="18">
        <f>IFERROR(IF(VLOOKUP(H74,'필요 경험치'!$B$3:$C$77,2,0),H75/VLOOKUP(H74,'필요 경험치'!$B$3:$C$77,2,0),0),0)</f>
        <v>0</v>
      </c>
      <c r="I76" s="18">
        <f>IFERROR(IF(VLOOKUP(I74,'필요 경험치'!$B$3:$C$77,2,0),I75/VLOOKUP(I74,'필요 경험치'!$B$3:$C$77,2,0),0),0)</f>
        <v>0</v>
      </c>
      <c r="J76" s="86">
        <f>IFERROR(IF(VLOOKUP(J74,'필요 경험치'!$B$3:$C$77,2,0),J75/VLOOKUP(J74,'필요 경험치'!$B$3:$C$77,2,0),0),0)</f>
        <v>0</v>
      </c>
      <c r="K76" s="58"/>
    </row>
    <row r="77" spans="2:11" x14ac:dyDescent="0.3">
      <c r="C77" s="53" t="s">
        <v>11</v>
      </c>
      <c r="D77" s="7"/>
      <c r="E77" s="8"/>
      <c r="F77" s="8"/>
      <c r="G77" s="8"/>
      <c r="H77" s="8"/>
      <c r="I77" s="8"/>
      <c r="J77" s="107"/>
      <c r="K77" s="58">
        <f t="shared" ref="K77:K101" si="23">SUM(D77:J77)</f>
        <v>0</v>
      </c>
    </row>
    <row r="78" spans="2:11" x14ac:dyDescent="0.3">
      <c r="C78" s="53" t="s">
        <v>13</v>
      </c>
      <c r="D78" s="7"/>
      <c r="E78" s="8"/>
      <c r="F78" s="8"/>
      <c r="G78" s="8"/>
      <c r="H78" s="8"/>
      <c r="I78" s="8"/>
      <c r="J78" s="107"/>
      <c r="K78" s="58">
        <f t="shared" si="23"/>
        <v>0</v>
      </c>
    </row>
    <row r="79" spans="2:11" x14ac:dyDescent="0.3">
      <c r="C79" s="53" t="s">
        <v>14</v>
      </c>
      <c r="D79" s="7"/>
      <c r="E79" s="8"/>
      <c r="F79" s="8"/>
      <c r="G79" s="8"/>
      <c r="H79" s="8"/>
      <c r="I79" s="8"/>
      <c r="J79" s="107"/>
      <c r="K79" s="58">
        <f t="shared" si="23"/>
        <v>0</v>
      </c>
    </row>
    <row r="80" spans="2:11" x14ac:dyDescent="0.3">
      <c r="C80" s="13" t="s">
        <v>12</v>
      </c>
      <c r="D80" s="26">
        <f>(SUM(D78,D79)/2)</f>
        <v>0</v>
      </c>
      <c r="E80" s="27">
        <f t="shared" ref="E80:J80" si="24">(SUM(E78,E79)/2)</f>
        <v>0</v>
      </c>
      <c r="F80" s="27">
        <f t="shared" si="24"/>
        <v>0</v>
      </c>
      <c r="G80" s="27">
        <f t="shared" si="24"/>
        <v>0</v>
      </c>
      <c r="H80" s="27">
        <f t="shared" si="24"/>
        <v>0</v>
      </c>
      <c r="I80" s="27">
        <f t="shared" si="24"/>
        <v>0</v>
      </c>
      <c r="J80" s="110">
        <f t="shared" si="24"/>
        <v>0</v>
      </c>
      <c r="K80" s="61">
        <f t="shared" si="23"/>
        <v>0</v>
      </c>
    </row>
    <row r="81" spans="2:11" x14ac:dyDescent="0.3">
      <c r="C81" s="13" t="s">
        <v>15</v>
      </c>
      <c r="D81" s="81">
        <f>IFERROR(IF(D74=D71,D75-D72,IF(D74-D71&gt;0,VLOOKUP(D74-1,'필요 경험치'!$E$3:$F$78,2,0)-VLOOKUP('1월'!D71-1,'필요 경험치'!$E$3:$F$78,2,0)-'1월'!D72+'10월'!D75,0)),0)</f>
        <v>0</v>
      </c>
      <c r="E81" s="85">
        <f>IFERROR(IF(E74=E71,E75-E72,IF(E74-E71&gt;0,VLOOKUP(E74-1,'필요 경험치'!$E$3:$F$78,2,0)-VLOOKUP('1월'!E71-1,'필요 경험치'!$E$3:$F$78,2,0)-'1월'!E72+'10월'!E75,0)),0)</f>
        <v>0</v>
      </c>
      <c r="F81" s="85">
        <f>IFERROR(IF(F74=F71,F75-F72,IF(F74-F71&gt;0,VLOOKUP(F74-1,'필요 경험치'!$E$3:$F$78,2,0)-VLOOKUP('1월'!F71-1,'필요 경험치'!$E$3:$F$78,2,0)-'1월'!F72+'10월'!F75,0)),0)</f>
        <v>0</v>
      </c>
      <c r="G81" s="85">
        <f>IFERROR(IF(G74=G71,G75-G72,IF(G74-G71&gt;0,VLOOKUP(G74-1,'필요 경험치'!$E$3:$F$78,2,0)-VLOOKUP('1월'!G71-1,'필요 경험치'!$E$3:$F$78,2,0)-'1월'!G72+'10월'!G75,0)),0)</f>
        <v>0</v>
      </c>
      <c r="H81" s="85">
        <f>IFERROR(IF(H74=H71,H75-H72,IF(H74-H71&gt;0,VLOOKUP(H74-1,'필요 경험치'!$E$3:$F$78,2,0)-VLOOKUP('1월'!H71-1,'필요 경험치'!$E$3:$F$78,2,0)-'1월'!H72+'10월'!H75,0)),0)</f>
        <v>0</v>
      </c>
      <c r="I81" s="85">
        <f>IFERROR(IF(I74=I71,I75-I72,IF(I74-I71&gt;0,VLOOKUP(I74-1,'필요 경험치'!$E$3:$F$78,2,0)-VLOOKUP('1월'!I71-1,'필요 경험치'!$E$3:$F$78,2,0)-'1월'!I72+'10월'!I75,0)),0)</f>
        <v>0</v>
      </c>
      <c r="J81" s="87">
        <f>IFERROR(IF(J74=J71,J75-J72,IF(J74-J71&gt;0,VLOOKUP(J74-1,'필요 경험치'!$E$3:$F$78,2,0)-VLOOKUP('1월'!J71-1,'필요 경험치'!$E$3:$F$78,2,0)-'1월'!J72+'10월'!J75,0)),0)</f>
        <v>0</v>
      </c>
      <c r="K81" s="62">
        <f t="shared" si="23"/>
        <v>0</v>
      </c>
    </row>
    <row r="82" spans="2:11" x14ac:dyDescent="0.3">
      <c r="C82" s="13" t="s">
        <v>16</v>
      </c>
      <c r="D82" s="19">
        <f>IFERROR((D81/D80),0)</f>
        <v>0</v>
      </c>
      <c r="E82" s="20">
        <f t="shared" ref="E82:J82" si="25">IFERROR((E81/E80),0)</f>
        <v>0</v>
      </c>
      <c r="F82" s="20">
        <f t="shared" si="25"/>
        <v>0</v>
      </c>
      <c r="G82" s="20">
        <f t="shared" si="25"/>
        <v>0</v>
      </c>
      <c r="H82" s="20">
        <f t="shared" si="25"/>
        <v>0</v>
      </c>
      <c r="I82" s="20">
        <f t="shared" si="25"/>
        <v>0</v>
      </c>
      <c r="J82" s="111">
        <f t="shared" si="25"/>
        <v>0</v>
      </c>
      <c r="K82" s="62">
        <f>IFERROR((K81/K80),0)</f>
        <v>0</v>
      </c>
    </row>
    <row r="83" spans="2:11" x14ac:dyDescent="0.3">
      <c r="C83" s="13" t="s">
        <v>17</v>
      </c>
      <c r="D83" s="21">
        <f>IFERROR(IF(VLOOKUP(D71,'필요 경험치'!$B$3:$C$77,2,0),D81/VLOOKUP(D71,'필요 경험치'!$B$3:$C$77,2,0),0),0)</f>
        <v>0</v>
      </c>
      <c r="E83" s="22">
        <f>IFERROR(IF(VLOOKUP(E71,'필요 경험치'!$B$3:$C$77,2,0),E81/VLOOKUP(E71,'필요 경험치'!$B$3:$C$77,2,0),0),0)</f>
        <v>0</v>
      </c>
      <c r="F83" s="22">
        <f>IFERROR(IF(VLOOKUP(F71,'필요 경험치'!$B$3:$C$77,2,0),F81/VLOOKUP(F71,'필요 경험치'!$B$3:$C$77,2,0),0),0)</f>
        <v>0</v>
      </c>
      <c r="G83" s="22">
        <f>IFERROR(IF(VLOOKUP(G71,'필요 경험치'!$B$3:$C$77,2,0),G81/VLOOKUP(G71,'필요 경험치'!$B$3:$C$77,2,0),0),0)</f>
        <v>0</v>
      </c>
      <c r="H83" s="22">
        <f>IFERROR(IF(VLOOKUP(H71,'필요 경험치'!$B$3:$C$77,2,0),H81/VLOOKUP(H71,'필요 경험치'!$B$3:$C$77,2,0),0),0)</f>
        <v>0</v>
      </c>
      <c r="I83" s="22">
        <f>IFERROR(IF(VLOOKUP(I71,'필요 경험치'!$B$3:$C$77,2,0),I81/VLOOKUP(I71,'필요 경험치'!$B$3:$C$77,2,0),0),0)</f>
        <v>0</v>
      </c>
      <c r="J83" s="88">
        <f>IFERROR(IF(VLOOKUP(J71,'필요 경험치'!$B$3:$C$77,2,0),J81/VLOOKUP(J71,'필요 경험치'!$B$3:$C$77,2,0),0),0)</f>
        <v>0</v>
      </c>
      <c r="K83" s="58"/>
    </row>
    <row r="84" spans="2:11" ht="17.25" thickBot="1" x14ac:dyDescent="0.35">
      <c r="C84" s="23" t="s">
        <v>18</v>
      </c>
      <c r="D84" s="24">
        <f>IFERROR((D83/D80),0)</f>
        <v>0</v>
      </c>
      <c r="E84" s="25">
        <f t="shared" ref="E84:J84" si="26">IFERROR((E83/E80),0)</f>
        <v>0</v>
      </c>
      <c r="F84" s="25">
        <f t="shared" si="26"/>
        <v>0</v>
      </c>
      <c r="G84" s="25">
        <f t="shared" si="26"/>
        <v>0</v>
      </c>
      <c r="H84" s="25">
        <f t="shared" si="26"/>
        <v>0</v>
      </c>
      <c r="I84" s="25">
        <f t="shared" si="26"/>
        <v>0</v>
      </c>
      <c r="J84" s="89">
        <f t="shared" si="26"/>
        <v>0</v>
      </c>
      <c r="K84" s="63"/>
    </row>
    <row r="85" spans="2:11" ht="17.25" thickBot="1" x14ac:dyDescent="0.35">
      <c r="B85" s="47" t="s">
        <v>26</v>
      </c>
      <c r="C85" s="55" t="s">
        <v>19</v>
      </c>
      <c r="D85" s="68">
        <f>D120</f>
        <v>43857</v>
      </c>
      <c r="E85" s="69">
        <f t="shared" ref="E85:J85" si="27">E120</f>
        <v>43858</v>
      </c>
      <c r="F85" s="69">
        <f t="shared" si="27"/>
        <v>43859</v>
      </c>
      <c r="G85" s="69">
        <f t="shared" si="27"/>
        <v>43860</v>
      </c>
      <c r="H85" s="69">
        <f t="shared" si="27"/>
        <v>43861</v>
      </c>
      <c r="I85" s="69">
        <f t="shared" si="27"/>
        <v>43862</v>
      </c>
      <c r="J85" s="70">
        <f t="shared" si="27"/>
        <v>43863</v>
      </c>
      <c r="K85" s="56" t="s">
        <v>38</v>
      </c>
    </row>
    <row r="86" spans="2:11" x14ac:dyDescent="0.3">
      <c r="C86" s="52" t="s">
        <v>0</v>
      </c>
      <c r="D86" s="104"/>
      <c r="E86" s="105"/>
      <c r="F86" s="105"/>
      <c r="G86" s="105"/>
      <c r="H86" s="105"/>
      <c r="I86" s="105"/>
      <c r="J86" s="106"/>
      <c r="K86" s="57">
        <f t="shared" si="23"/>
        <v>0</v>
      </c>
    </row>
    <row r="87" spans="2:11" x14ac:dyDescent="0.3">
      <c r="C87" s="53" t="s">
        <v>1</v>
      </c>
      <c r="D87" s="7"/>
      <c r="E87" s="8"/>
      <c r="F87" s="8"/>
      <c r="G87" s="8"/>
      <c r="H87" s="8"/>
      <c r="I87" s="8"/>
      <c r="J87" s="107"/>
      <c r="K87" s="58">
        <f t="shared" si="23"/>
        <v>0</v>
      </c>
    </row>
    <row r="88" spans="2:11" x14ac:dyDescent="0.3">
      <c r="C88" s="53" t="s">
        <v>2</v>
      </c>
      <c r="D88" s="9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8">
        <v>0</v>
      </c>
      <c r="K88" s="59">
        <f t="shared" si="23"/>
        <v>0</v>
      </c>
    </row>
    <row r="89" spans="2:11" x14ac:dyDescent="0.3">
      <c r="C89" s="13" t="s">
        <v>3</v>
      </c>
      <c r="D89" s="14">
        <f>IFERROR(D88/D100,0)</f>
        <v>0</v>
      </c>
      <c r="E89" s="15">
        <f t="shared" ref="E89:J89" si="28">IFERROR(E88/E100,0)</f>
        <v>0</v>
      </c>
      <c r="F89" s="15">
        <f t="shared" si="28"/>
        <v>0</v>
      </c>
      <c r="G89" s="15">
        <f t="shared" si="28"/>
        <v>0</v>
      </c>
      <c r="H89" s="15">
        <f t="shared" si="28"/>
        <v>0</v>
      </c>
      <c r="I89" s="15">
        <f t="shared" si="28"/>
        <v>0</v>
      </c>
      <c r="J89" s="109">
        <f t="shared" si="28"/>
        <v>0</v>
      </c>
      <c r="K89" s="60">
        <f>IFERROR((K88/K100),0)</f>
        <v>0</v>
      </c>
    </row>
    <row r="90" spans="2:11" x14ac:dyDescent="0.3">
      <c r="C90" s="13" t="s">
        <v>4</v>
      </c>
      <c r="D90" s="14">
        <f>SUM((D86*$D$3),(D87*$E$3),D88)</f>
        <v>0</v>
      </c>
      <c r="E90" s="15">
        <f t="shared" ref="E90:J90" si="29">SUM((E86*$D$3),(E87*$E$3),E88)</f>
        <v>0</v>
      </c>
      <c r="F90" s="15">
        <f t="shared" si="29"/>
        <v>0</v>
      </c>
      <c r="G90" s="15">
        <f t="shared" si="29"/>
        <v>0</v>
      </c>
      <c r="H90" s="15">
        <f t="shared" si="29"/>
        <v>0</v>
      </c>
      <c r="I90" s="15">
        <f t="shared" si="29"/>
        <v>0</v>
      </c>
      <c r="J90" s="109">
        <f t="shared" si="29"/>
        <v>0</v>
      </c>
      <c r="K90" s="60">
        <f t="shared" si="23"/>
        <v>0</v>
      </c>
    </row>
    <row r="91" spans="2:11" x14ac:dyDescent="0.3">
      <c r="C91" s="53" t="s">
        <v>5</v>
      </c>
      <c r="D91" s="7"/>
      <c r="E91" s="8"/>
      <c r="F91" s="8"/>
      <c r="G91" s="8"/>
      <c r="H91" s="8"/>
      <c r="I91" s="8"/>
      <c r="J91" s="107"/>
      <c r="K91" s="58"/>
    </row>
    <row r="92" spans="2:11" x14ac:dyDescent="0.3">
      <c r="C92" s="53" t="s">
        <v>6</v>
      </c>
      <c r="D92" s="7"/>
      <c r="E92" s="8"/>
      <c r="F92" s="8"/>
      <c r="G92" s="8"/>
      <c r="H92" s="8"/>
      <c r="I92" s="8"/>
      <c r="J92" s="107"/>
      <c r="K92" s="58"/>
    </row>
    <row r="93" spans="2:11" x14ac:dyDescent="0.3">
      <c r="C93" s="13" t="s">
        <v>7</v>
      </c>
      <c r="D93" s="17">
        <f>IFERROR(IF(VLOOKUP(D91,'필요 경험치'!$B$3:$C$77,2,0),D92/VLOOKUP(D91,'필요 경험치'!$B$3:$C$77,2,0),0),0)</f>
        <v>0</v>
      </c>
      <c r="E93" s="18">
        <f>IFERROR(IF(VLOOKUP(E91,'필요 경험치'!$B$3:$C$77,2,0),E92/VLOOKUP(E91,'필요 경험치'!$B$3:$C$77,2,0),0),0)</f>
        <v>0</v>
      </c>
      <c r="F93" s="18">
        <f>IFERROR(IF(VLOOKUP(F91,'필요 경험치'!$B$3:$C$77,2,0),F92/VLOOKUP(F91,'필요 경험치'!$B$3:$C$77,2,0),0),0)</f>
        <v>0</v>
      </c>
      <c r="G93" s="18">
        <f>IFERROR(IF(VLOOKUP(G91,'필요 경험치'!$B$3:$C$77,2,0),G92/VLOOKUP(G91,'필요 경험치'!$B$3:$C$77,2,0),0),0)</f>
        <v>0</v>
      </c>
      <c r="H93" s="18">
        <f>IFERROR(IF(VLOOKUP(H91,'필요 경험치'!$B$3:$C$77,2,0),H92/VLOOKUP(H91,'필요 경험치'!$B$3:$C$77,2,0),0),0)</f>
        <v>0</v>
      </c>
      <c r="I93" s="18">
        <f>IFERROR(IF(VLOOKUP(I91,'필요 경험치'!$B$3:$C$77,2,0),I92/VLOOKUP(I91,'필요 경험치'!$B$3:$C$77,2,0),0),0)</f>
        <v>0</v>
      </c>
      <c r="J93" s="86">
        <f>IFERROR(IF(VLOOKUP(J91,'필요 경험치'!$B$3:$C$77,2,0),J92/VLOOKUP(J91,'필요 경험치'!$B$3:$C$77,2,0),0),0)</f>
        <v>0</v>
      </c>
      <c r="K93" s="58"/>
    </row>
    <row r="94" spans="2:11" x14ac:dyDescent="0.3">
      <c r="C94" s="53" t="s">
        <v>8</v>
      </c>
      <c r="D94" s="7"/>
      <c r="E94" s="8"/>
      <c r="F94" s="8"/>
      <c r="G94" s="8"/>
      <c r="H94" s="8"/>
      <c r="I94" s="8"/>
      <c r="J94" s="107"/>
      <c r="K94" s="58"/>
    </row>
    <row r="95" spans="2:11" x14ac:dyDescent="0.3">
      <c r="C95" s="53" t="s">
        <v>9</v>
      </c>
      <c r="D95" s="7"/>
      <c r="E95" s="8"/>
      <c r="F95" s="8"/>
      <c r="G95" s="8"/>
      <c r="H95" s="8"/>
      <c r="I95" s="8"/>
      <c r="J95" s="107"/>
      <c r="K95" s="58"/>
    </row>
    <row r="96" spans="2:11" x14ac:dyDescent="0.3">
      <c r="C96" s="13" t="s">
        <v>10</v>
      </c>
      <c r="D96" s="17">
        <f>IFERROR(IF(VLOOKUP(D94,'필요 경험치'!$B$3:$C$77,2,0),D95/VLOOKUP(D94,'필요 경험치'!$B$3:$C$77,2,0),0),0)</f>
        <v>0</v>
      </c>
      <c r="E96" s="18">
        <f>IFERROR(IF(VLOOKUP(E94,'필요 경험치'!$B$3:$C$77,2,0),E95/VLOOKUP(E94,'필요 경험치'!$B$3:$C$77,2,0),0),0)</f>
        <v>0</v>
      </c>
      <c r="F96" s="18">
        <f>IFERROR(IF(VLOOKUP(F94,'필요 경험치'!$B$3:$C$77,2,0),F95/VLOOKUP(F94,'필요 경험치'!$B$3:$C$77,2,0),0),0)</f>
        <v>0</v>
      </c>
      <c r="G96" s="18">
        <f>IFERROR(IF(VLOOKUP(G94,'필요 경험치'!$B$3:$C$77,2,0),G95/VLOOKUP(G94,'필요 경험치'!$B$3:$C$77,2,0),0),0)</f>
        <v>0</v>
      </c>
      <c r="H96" s="18">
        <f>IFERROR(IF(VLOOKUP(H94,'필요 경험치'!$B$3:$C$77,2,0),H95/VLOOKUP(H94,'필요 경험치'!$B$3:$C$77,2,0),0),0)</f>
        <v>0</v>
      </c>
      <c r="I96" s="18">
        <f>IFERROR(IF(VLOOKUP(I94,'필요 경험치'!$B$3:$C$77,2,0),I95/VLOOKUP(I94,'필요 경험치'!$B$3:$C$77,2,0),0),0)</f>
        <v>0</v>
      </c>
      <c r="J96" s="86">
        <f>IFERROR(IF(VLOOKUP(J94,'필요 경험치'!$B$3:$C$77,2,0),J95/VLOOKUP(J94,'필요 경험치'!$B$3:$C$77,2,0),0),0)</f>
        <v>0</v>
      </c>
      <c r="K96" s="58"/>
    </row>
    <row r="97" spans="3:11" x14ac:dyDescent="0.3">
      <c r="C97" s="53" t="s">
        <v>11</v>
      </c>
      <c r="D97" s="7"/>
      <c r="E97" s="8"/>
      <c r="F97" s="8"/>
      <c r="G97" s="8"/>
      <c r="H97" s="8"/>
      <c r="I97" s="8"/>
      <c r="J97" s="107"/>
      <c r="K97" s="58">
        <f t="shared" si="23"/>
        <v>0</v>
      </c>
    </row>
    <row r="98" spans="3:11" x14ac:dyDescent="0.3">
      <c r="C98" s="53" t="s">
        <v>13</v>
      </c>
      <c r="D98" s="7"/>
      <c r="E98" s="8"/>
      <c r="F98" s="8"/>
      <c r="G98" s="8"/>
      <c r="H98" s="8"/>
      <c r="I98" s="8"/>
      <c r="J98" s="107"/>
      <c r="K98" s="58">
        <f t="shared" si="23"/>
        <v>0</v>
      </c>
    </row>
    <row r="99" spans="3:11" x14ac:dyDescent="0.3">
      <c r="C99" s="53" t="s">
        <v>14</v>
      </c>
      <c r="D99" s="7"/>
      <c r="E99" s="8"/>
      <c r="F99" s="8"/>
      <c r="G99" s="8"/>
      <c r="H99" s="8"/>
      <c r="I99" s="8"/>
      <c r="J99" s="107"/>
      <c r="K99" s="58">
        <f t="shared" si="23"/>
        <v>0</v>
      </c>
    </row>
    <row r="100" spans="3:11" x14ac:dyDescent="0.3">
      <c r="C100" s="13" t="s">
        <v>12</v>
      </c>
      <c r="D100" s="26">
        <f>(SUM(D98,D99)/2)</f>
        <v>0</v>
      </c>
      <c r="E100" s="27">
        <f t="shared" ref="E100:J100" si="30">(SUM(E98,E99)/2)</f>
        <v>0</v>
      </c>
      <c r="F100" s="27">
        <f t="shared" si="30"/>
        <v>0</v>
      </c>
      <c r="G100" s="27">
        <f t="shared" si="30"/>
        <v>0</v>
      </c>
      <c r="H100" s="27">
        <f t="shared" si="30"/>
        <v>0</v>
      </c>
      <c r="I100" s="27">
        <f t="shared" si="30"/>
        <v>0</v>
      </c>
      <c r="J100" s="110">
        <f t="shared" si="30"/>
        <v>0</v>
      </c>
      <c r="K100" s="61">
        <f t="shared" si="23"/>
        <v>0</v>
      </c>
    </row>
    <row r="101" spans="3:11" x14ac:dyDescent="0.3">
      <c r="C101" s="13" t="s">
        <v>15</v>
      </c>
      <c r="D101" s="81">
        <f>IFERROR(IF(D94=D91,D95-D92,IF(D94-D91&gt;0,VLOOKUP(D94-1,'필요 경험치'!$E$3:$F$78,2,0)-VLOOKUP('1월'!D91-1,'필요 경험치'!$E$3:$F$78,2,0)-'1월'!D92+'10월'!D95,0)),0)</f>
        <v>0</v>
      </c>
      <c r="E101" s="85">
        <f>IFERROR(IF(E94=E91,E95-E92,IF(E94-E91&gt;0,VLOOKUP(E94-1,'필요 경험치'!$E$3:$F$78,2,0)-VLOOKUP('1월'!E91-1,'필요 경험치'!$E$3:$F$78,2,0)-'1월'!E92+'10월'!E95,0)),0)</f>
        <v>0</v>
      </c>
      <c r="F101" s="85">
        <f>IFERROR(IF(F94=F91,F95-F92,IF(F94-F91&gt;0,VLOOKUP(F94-1,'필요 경험치'!$E$3:$F$78,2,0)-VLOOKUP('1월'!F91-1,'필요 경험치'!$E$3:$F$78,2,0)-'1월'!F92+'10월'!F95,0)),0)</f>
        <v>0</v>
      </c>
      <c r="G101" s="85">
        <f>IFERROR(IF(G94=G91,G95-G92,IF(G94-G91&gt;0,VLOOKUP(G94-1,'필요 경험치'!$E$3:$F$78,2,0)-VLOOKUP('1월'!G91-1,'필요 경험치'!$E$3:$F$78,2,0)-'1월'!G92+'10월'!G95,0)),0)</f>
        <v>0</v>
      </c>
      <c r="H101" s="85">
        <f>IFERROR(IF(H94=H91,H95-H92,IF(H94-H91&gt;0,VLOOKUP(H94-1,'필요 경험치'!$E$3:$F$78,2,0)-VLOOKUP('1월'!H91-1,'필요 경험치'!$E$3:$F$78,2,0)-'1월'!H92+'10월'!H95,0)),0)</f>
        <v>0</v>
      </c>
      <c r="I101" s="85">
        <f>IFERROR(IF(I94=I91,I95-I92,IF(I94-I91&gt;0,VLOOKUP(I94-1,'필요 경험치'!$E$3:$F$78,2,0)-VLOOKUP('1월'!I91-1,'필요 경험치'!$E$3:$F$78,2,0)-'1월'!I92+'10월'!I95,0)),0)</f>
        <v>0</v>
      </c>
      <c r="J101" s="87">
        <f>IFERROR(IF(J94=J91,J95-J92,IF(J94-J91&gt;0,VLOOKUP(J94-1,'필요 경험치'!$E$3:$F$78,2,0)-VLOOKUP('1월'!J91-1,'필요 경험치'!$E$3:$F$78,2,0)-'1월'!J92+'10월'!J95,0)),0)</f>
        <v>0</v>
      </c>
      <c r="K101" s="62">
        <f t="shared" si="23"/>
        <v>0</v>
      </c>
    </row>
    <row r="102" spans="3:11" x14ac:dyDescent="0.3">
      <c r="C102" s="13" t="s">
        <v>16</v>
      </c>
      <c r="D102" s="19">
        <f>IFERROR((D101/D100),0)</f>
        <v>0</v>
      </c>
      <c r="E102" s="20">
        <f t="shared" ref="E102:J102" si="31">IFERROR((E101/E100),0)</f>
        <v>0</v>
      </c>
      <c r="F102" s="20">
        <f t="shared" si="31"/>
        <v>0</v>
      </c>
      <c r="G102" s="20">
        <f t="shared" si="31"/>
        <v>0</v>
      </c>
      <c r="H102" s="20">
        <f t="shared" si="31"/>
        <v>0</v>
      </c>
      <c r="I102" s="20">
        <f t="shared" si="31"/>
        <v>0</v>
      </c>
      <c r="J102" s="111">
        <f t="shared" si="31"/>
        <v>0</v>
      </c>
      <c r="K102" s="62">
        <f>IFERROR((K101/K100),0)</f>
        <v>0</v>
      </c>
    </row>
    <row r="103" spans="3:11" x14ac:dyDescent="0.3">
      <c r="C103" s="13" t="s">
        <v>17</v>
      </c>
      <c r="D103" s="21">
        <f>IFERROR(IF(VLOOKUP(D91,'필요 경험치'!$B$3:$C$77,2,0),D101/VLOOKUP(D91,'필요 경험치'!$B$3:$C$77,2,0),0),0)</f>
        <v>0</v>
      </c>
      <c r="E103" s="22">
        <f>IFERROR(IF(VLOOKUP(E91,'필요 경험치'!$B$3:$C$77,2,0),E101/VLOOKUP(E91,'필요 경험치'!$B$3:$C$77,2,0),0),0)</f>
        <v>0</v>
      </c>
      <c r="F103" s="22">
        <f>IFERROR(IF(VLOOKUP(F91,'필요 경험치'!$B$3:$C$77,2,0),F101/VLOOKUP(F91,'필요 경험치'!$B$3:$C$77,2,0),0),0)</f>
        <v>0</v>
      </c>
      <c r="G103" s="22">
        <f>IFERROR(IF(VLOOKUP(G91,'필요 경험치'!$B$3:$C$77,2,0),G101/VLOOKUP(G91,'필요 경험치'!$B$3:$C$77,2,0),0),0)</f>
        <v>0</v>
      </c>
      <c r="H103" s="22">
        <f>IFERROR(IF(VLOOKUP(H91,'필요 경험치'!$B$3:$C$77,2,0),H101/VLOOKUP(H91,'필요 경험치'!$B$3:$C$77,2,0),0),0)</f>
        <v>0</v>
      </c>
      <c r="I103" s="22">
        <f>IFERROR(IF(VLOOKUP(I91,'필요 경험치'!$B$3:$C$77,2,0),I101/VLOOKUP(I91,'필요 경험치'!$B$3:$C$77,2,0),0),0)</f>
        <v>0</v>
      </c>
      <c r="J103" s="88">
        <f>IFERROR(IF(VLOOKUP(J91,'필요 경험치'!$B$3:$C$77,2,0),J101/VLOOKUP(J91,'필요 경험치'!$B$3:$C$77,2,0),0),0)</f>
        <v>0</v>
      </c>
      <c r="K103" s="58"/>
    </row>
    <row r="104" spans="3:11" ht="17.25" thickBot="1" x14ac:dyDescent="0.35">
      <c r="C104" s="23" t="s">
        <v>18</v>
      </c>
      <c r="D104" s="24">
        <f>IFERROR((D103/D100),0)</f>
        <v>0</v>
      </c>
      <c r="E104" s="25">
        <f t="shared" ref="E104:J104" si="32">IFERROR((E103/E100),0)</f>
        <v>0</v>
      </c>
      <c r="F104" s="25">
        <f t="shared" si="32"/>
        <v>0</v>
      </c>
      <c r="G104" s="25">
        <f t="shared" si="32"/>
        <v>0</v>
      </c>
      <c r="H104" s="25">
        <f t="shared" si="32"/>
        <v>0</v>
      </c>
      <c r="I104" s="25">
        <f t="shared" si="32"/>
        <v>0</v>
      </c>
      <c r="J104" s="89">
        <f t="shared" si="32"/>
        <v>0</v>
      </c>
      <c r="K104" s="64"/>
    </row>
    <row r="115" spans="3:10" x14ac:dyDescent="0.3">
      <c r="C115" s="66"/>
      <c r="D115" s="66"/>
      <c r="E115" s="66"/>
      <c r="F115" s="66"/>
      <c r="G115" s="66"/>
      <c r="H115" s="66"/>
      <c r="I115" s="66"/>
      <c r="J115" s="66"/>
    </row>
    <row r="116" spans="3:10" x14ac:dyDescent="0.3">
      <c r="C116" s="66">
        <f>WEEKDAY(C5)</f>
        <v>4</v>
      </c>
      <c r="D116" s="67">
        <f>DATEVALUE(C5)-(C116-2)</f>
        <v>43829</v>
      </c>
      <c r="E116" s="67">
        <f>(D116+1)</f>
        <v>43830</v>
      </c>
      <c r="F116" s="67">
        <f t="shared" ref="F116:J116" si="33">(E116+1)</f>
        <v>43831</v>
      </c>
      <c r="G116" s="67">
        <f t="shared" si="33"/>
        <v>43832</v>
      </c>
      <c r="H116" s="67">
        <f t="shared" si="33"/>
        <v>43833</v>
      </c>
      <c r="I116" s="67">
        <f t="shared" si="33"/>
        <v>43834</v>
      </c>
      <c r="J116" s="67">
        <f t="shared" si="33"/>
        <v>43835</v>
      </c>
    </row>
    <row r="117" spans="3:10" x14ac:dyDescent="0.3">
      <c r="C117" s="66"/>
      <c r="D117" s="67">
        <f>D116+7</f>
        <v>43836</v>
      </c>
      <c r="E117" s="67">
        <f t="shared" ref="E117:J120" si="34">E116+7</f>
        <v>43837</v>
      </c>
      <c r="F117" s="67">
        <f t="shared" si="34"/>
        <v>43838</v>
      </c>
      <c r="G117" s="67">
        <f t="shared" si="34"/>
        <v>43839</v>
      </c>
      <c r="H117" s="67">
        <f t="shared" si="34"/>
        <v>43840</v>
      </c>
      <c r="I117" s="67">
        <f t="shared" si="34"/>
        <v>43841</v>
      </c>
      <c r="J117" s="67">
        <f t="shared" si="34"/>
        <v>43842</v>
      </c>
    </row>
    <row r="118" spans="3:10" x14ac:dyDescent="0.3">
      <c r="C118" s="66"/>
      <c r="D118" s="67">
        <f t="shared" ref="D118:D120" si="35">D117+7</f>
        <v>43843</v>
      </c>
      <c r="E118" s="67">
        <f t="shared" si="34"/>
        <v>43844</v>
      </c>
      <c r="F118" s="67">
        <f t="shared" si="34"/>
        <v>43845</v>
      </c>
      <c r="G118" s="67">
        <f t="shared" si="34"/>
        <v>43846</v>
      </c>
      <c r="H118" s="67">
        <f t="shared" si="34"/>
        <v>43847</v>
      </c>
      <c r="I118" s="67">
        <f t="shared" si="34"/>
        <v>43848</v>
      </c>
      <c r="J118" s="67">
        <f t="shared" si="34"/>
        <v>43849</v>
      </c>
    </row>
    <row r="119" spans="3:10" x14ac:dyDescent="0.3">
      <c r="C119" s="66"/>
      <c r="D119" s="67">
        <f t="shared" si="35"/>
        <v>43850</v>
      </c>
      <c r="E119" s="67">
        <f t="shared" si="34"/>
        <v>43851</v>
      </c>
      <c r="F119" s="67">
        <f t="shared" si="34"/>
        <v>43852</v>
      </c>
      <c r="G119" s="67">
        <f t="shared" si="34"/>
        <v>43853</v>
      </c>
      <c r="H119" s="67">
        <f t="shared" si="34"/>
        <v>43854</v>
      </c>
      <c r="I119" s="67">
        <f t="shared" si="34"/>
        <v>43855</v>
      </c>
      <c r="J119" s="67">
        <f t="shared" si="34"/>
        <v>43856</v>
      </c>
    </row>
    <row r="120" spans="3:10" x14ac:dyDescent="0.3">
      <c r="C120" s="66"/>
      <c r="D120" s="67">
        <f t="shared" si="35"/>
        <v>43857</v>
      </c>
      <c r="E120" s="67">
        <f t="shared" si="34"/>
        <v>43858</v>
      </c>
      <c r="F120" s="67">
        <f t="shared" si="34"/>
        <v>43859</v>
      </c>
      <c r="G120" s="67">
        <f t="shared" si="34"/>
        <v>43860</v>
      </c>
      <c r="H120" s="67">
        <f t="shared" si="34"/>
        <v>43861</v>
      </c>
      <c r="I120" s="67">
        <f t="shared" si="34"/>
        <v>43862</v>
      </c>
      <c r="J120" s="67">
        <f t="shared" si="34"/>
        <v>43863</v>
      </c>
    </row>
    <row r="121" spans="3:10" x14ac:dyDescent="0.3">
      <c r="C121" s="66"/>
      <c r="D121" s="66"/>
      <c r="E121" s="66"/>
      <c r="F121" s="66"/>
      <c r="G121" s="66"/>
      <c r="H121" s="66"/>
      <c r="I121" s="66"/>
      <c r="J121" s="66"/>
    </row>
  </sheetData>
  <sheetProtection algorithmName="SHA-512" hashValue="ETfEtN4kjP6s/4dnCGSiumFPMegT5vhucspGZmAKeve6GXcYU0hddrGWPdcNWBt6qGfgl00z86jMS8vtJLIECQ==" saltValue="i9/NU4zBDvvr34Vvi0oGnw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2" workbookViewId="0">
      <selection activeCell="G6" sqref="G6"/>
    </sheetView>
  </sheetViews>
  <sheetFormatPr defaultRowHeight="16.5" x14ac:dyDescent="0.3"/>
  <cols>
    <col min="1" max="1" width="1.625" style="65" customWidth="1"/>
    <col min="2" max="2" width="5.625" style="65" customWidth="1"/>
    <col min="3" max="3" width="15.5" style="65" bestFit="1" customWidth="1"/>
    <col min="4" max="10" width="17.375" style="65" customWidth="1"/>
    <col min="11" max="11" width="17.375" style="65" bestFit="1" customWidth="1"/>
    <col min="12" max="12" width="11.625" style="65" customWidth="1"/>
    <col min="13" max="16384" width="9" style="65"/>
  </cols>
  <sheetData>
    <row r="1" spans="2:11" ht="17.25" thickBot="1" x14ac:dyDescent="0.35"/>
    <row r="2" spans="2:11" ht="17.25" thickBot="1" x14ac:dyDescent="0.35">
      <c r="C2" s="48" t="s">
        <v>34</v>
      </c>
      <c r="D2" s="11" t="s">
        <v>21</v>
      </c>
      <c r="E2" s="12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7" t="s">
        <v>22</v>
      </c>
      <c r="C5" s="54" t="s">
        <v>49</v>
      </c>
      <c r="D5" s="112">
        <f>D116</f>
        <v>43857</v>
      </c>
      <c r="E5" s="113">
        <f t="shared" ref="E5:J5" si="0">E116</f>
        <v>43858</v>
      </c>
      <c r="F5" s="113">
        <f t="shared" si="0"/>
        <v>43859</v>
      </c>
      <c r="G5" s="113">
        <f t="shared" si="0"/>
        <v>43860</v>
      </c>
      <c r="H5" s="113">
        <f t="shared" si="0"/>
        <v>43861</v>
      </c>
      <c r="I5" s="113">
        <f t="shared" si="0"/>
        <v>43862</v>
      </c>
      <c r="J5" s="114">
        <f t="shared" si="0"/>
        <v>43863</v>
      </c>
      <c r="K5" s="56" t="s">
        <v>36</v>
      </c>
    </row>
    <row r="6" spans="2:11" x14ac:dyDescent="0.3">
      <c r="C6" s="96" t="s">
        <v>0</v>
      </c>
      <c r="D6" s="104"/>
      <c r="E6" s="105"/>
      <c r="F6" s="105"/>
      <c r="G6" s="105"/>
      <c r="H6" s="105"/>
      <c r="I6" s="105"/>
      <c r="J6" s="106"/>
      <c r="K6" s="99">
        <f>SUM(D6:J6)</f>
        <v>0</v>
      </c>
    </row>
    <row r="7" spans="2:11" x14ac:dyDescent="0.3">
      <c r="C7" s="97" t="s">
        <v>1</v>
      </c>
      <c r="D7" s="7"/>
      <c r="E7" s="8"/>
      <c r="F7" s="8"/>
      <c r="G7" s="8"/>
      <c r="H7" s="8"/>
      <c r="I7" s="8"/>
      <c r="J7" s="107"/>
      <c r="K7" s="83">
        <f t="shared" ref="K7:K70" si="1">SUM(D7:J7)</f>
        <v>0</v>
      </c>
    </row>
    <row r="8" spans="2:11" x14ac:dyDescent="0.3">
      <c r="C8" s="97" t="s">
        <v>2</v>
      </c>
      <c r="D8" s="9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8">
        <v>0</v>
      </c>
      <c r="K8" s="100">
        <f t="shared" si="1"/>
        <v>0</v>
      </c>
    </row>
    <row r="9" spans="2:11" x14ac:dyDescent="0.3">
      <c r="C9" s="82" t="s">
        <v>3</v>
      </c>
      <c r="D9" s="14">
        <f>IFERROR(D8/D20,0)</f>
        <v>0</v>
      </c>
      <c r="E9" s="15">
        <f t="shared" ref="E9:J9" si="2">IFERROR(E8/E20,0)</f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09">
        <f t="shared" si="2"/>
        <v>0</v>
      </c>
      <c r="K9" s="101">
        <f>IFERROR((K8/K20),0)</f>
        <v>0</v>
      </c>
    </row>
    <row r="10" spans="2:11" x14ac:dyDescent="0.3">
      <c r="C10" s="82" t="s">
        <v>4</v>
      </c>
      <c r="D10" s="14">
        <f>SUM((D6*$D$3),(D7*$E$3),D8)</f>
        <v>0</v>
      </c>
      <c r="E10" s="15">
        <f t="shared" ref="E10:J10" si="3">SUM((E6*$D$3),(E7*$E$3),E8)</f>
        <v>0</v>
      </c>
      <c r="F10" s="15">
        <f t="shared" si="3"/>
        <v>0</v>
      </c>
      <c r="G10" s="15">
        <f t="shared" si="3"/>
        <v>0</v>
      </c>
      <c r="H10" s="15">
        <f t="shared" si="3"/>
        <v>0</v>
      </c>
      <c r="I10" s="15">
        <f t="shared" si="3"/>
        <v>0</v>
      </c>
      <c r="J10" s="109">
        <f t="shared" si="3"/>
        <v>0</v>
      </c>
      <c r="K10" s="101">
        <f t="shared" si="1"/>
        <v>0</v>
      </c>
    </row>
    <row r="11" spans="2:11" x14ac:dyDescent="0.3">
      <c r="C11" s="97" t="s">
        <v>5</v>
      </c>
      <c r="D11" s="7"/>
      <c r="E11" s="8"/>
      <c r="F11" s="8"/>
      <c r="G11" s="8"/>
      <c r="H11" s="8"/>
      <c r="I11" s="8"/>
      <c r="J11" s="107"/>
      <c r="K11" s="83"/>
    </row>
    <row r="12" spans="2:11" x14ac:dyDescent="0.3">
      <c r="C12" s="97" t="s">
        <v>6</v>
      </c>
      <c r="D12" s="7"/>
      <c r="E12" s="8"/>
      <c r="F12" s="8"/>
      <c r="G12" s="8"/>
      <c r="H12" s="8"/>
      <c r="I12" s="8"/>
      <c r="J12" s="107"/>
      <c r="K12" s="83"/>
    </row>
    <row r="13" spans="2:11" x14ac:dyDescent="0.3">
      <c r="C13" s="82" t="s">
        <v>7</v>
      </c>
      <c r="D13" s="17">
        <f>IFERROR(IF(VLOOKUP(D11,'필요 경험치'!$B$3:$C$77,2,0),D12/VLOOKUP(D11,'필요 경험치'!$B$3:$C$77,2,0),0),0)</f>
        <v>0</v>
      </c>
      <c r="E13" s="18">
        <f>IFERROR(IF(VLOOKUP(E11,'필요 경험치'!$B$3:$C$77,2,0),E12/VLOOKUP(E11,'필요 경험치'!$B$3:$C$77,2,0),0),0)</f>
        <v>0</v>
      </c>
      <c r="F13" s="18">
        <f>IFERROR(IF(VLOOKUP(F11,'필요 경험치'!$B$3:$C$77,2,0),F12/VLOOKUP(F11,'필요 경험치'!$B$3:$C$77,2,0),0),0)</f>
        <v>0</v>
      </c>
      <c r="G13" s="18">
        <f>IFERROR(IF(VLOOKUP(G11,'필요 경험치'!$B$3:$C$77,2,0),G12/VLOOKUP(G11,'필요 경험치'!$B$3:$C$77,2,0),0),0)</f>
        <v>0</v>
      </c>
      <c r="H13" s="18">
        <f>IFERROR(IF(VLOOKUP(H11,'필요 경험치'!$B$3:$C$77,2,0),H12/VLOOKUP(H11,'필요 경험치'!$B$3:$C$77,2,0),0),0)</f>
        <v>0</v>
      </c>
      <c r="I13" s="18">
        <f>IFERROR(IF(VLOOKUP(I11,'필요 경험치'!$B$3:$C$77,2,0),I12/VLOOKUP(I11,'필요 경험치'!$B$3:$C$77,2,0),0),0)</f>
        <v>0</v>
      </c>
      <c r="J13" s="86">
        <f>IFERROR(IF(VLOOKUP(J11,'필요 경험치'!$B$3:$C$77,2,0),J12/VLOOKUP(J11,'필요 경험치'!$B$3:$C$77,2,0),0),0)</f>
        <v>0</v>
      </c>
      <c r="K13" s="83"/>
    </row>
    <row r="14" spans="2:11" x14ac:dyDescent="0.3">
      <c r="C14" s="97" t="s">
        <v>8</v>
      </c>
      <c r="D14" s="7"/>
      <c r="E14" s="8"/>
      <c r="F14" s="8"/>
      <c r="G14" s="8"/>
      <c r="H14" s="8"/>
      <c r="I14" s="8"/>
      <c r="J14" s="107"/>
      <c r="K14" s="83"/>
    </row>
    <row r="15" spans="2:11" x14ac:dyDescent="0.3">
      <c r="C15" s="97" t="s">
        <v>9</v>
      </c>
      <c r="D15" s="7"/>
      <c r="E15" s="8"/>
      <c r="F15" s="8"/>
      <c r="G15" s="8"/>
      <c r="H15" s="8"/>
      <c r="I15" s="8"/>
      <c r="J15" s="107"/>
      <c r="K15" s="83"/>
    </row>
    <row r="16" spans="2:11" x14ac:dyDescent="0.3">
      <c r="C16" s="82" t="s">
        <v>10</v>
      </c>
      <c r="D16" s="17">
        <f>IFERROR(IF(VLOOKUP(D14,'필요 경험치'!$B$3:$C$77,2,0),D15/VLOOKUP(D14,'필요 경험치'!$B$3:$C$77,2,0),0),0)</f>
        <v>0</v>
      </c>
      <c r="E16" s="18">
        <f>IFERROR(IF(VLOOKUP(E14,'필요 경험치'!$B$3:$C$77,2,0),E15/VLOOKUP(E14,'필요 경험치'!$B$3:$C$77,2,0),0),0)</f>
        <v>0</v>
      </c>
      <c r="F16" s="18">
        <f>IFERROR(IF(VLOOKUP(F14,'필요 경험치'!$B$3:$C$77,2,0),F15/VLOOKUP(F14,'필요 경험치'!$B$3:$C$77,2,0),0),0)</f>
        <v>0</v>
      </c>
      <c r="G16" s="18">
        <f>IFERROR(IF(VLOOKUP(G14,'필요 경험치'!$B$3:$C$77,2,0),G15/VLOOKUP(G14,'필요 경험치'!$B$3:$C$77,2,0),0),0)</f>
        <v>0</v>
      </c>
      <c r="H16" s="18">
        <f>IFERROR(IF(VLOOKUP(H14,'필요 경험치'!$B$3:$C$77,2,0),H15/VLOOKUP(H14,'필요 경험치'!$B$3:$C$77,2,0),0),0)</f>
        <v>0</v>
      </c>
      <c r="I16" s="18">
        <f>IFERROR(IF(VLOOKUP(I14,'필요 경험치'!$B$3:$C$77,2,0),I15/VLOOKUP(I14,'필요 경험치'!$B$3:$C$77,2,0),0),0)</f>
        <v>0</v>
      </c>
      <c r="J16" s="86">
        <f>IFERROR(IF(VLOOKUP(J14,'필요 경험치'!$B$3:$C$77,2,0),J15/VLOOKUP(J14,'필요 경험치'!$B$3:$C$77,2,0),0),0)</f>
        <v>0</v>
      </c>
      <c r="K16" s="83"/>
    </row>
    <row r="17" spans="2:11" x14ac:dyDescent="0.3">
      <c r="C17" s="97" t="s">
        <v>11</v>
      </c>
      <c r="D17" s="7"/>
      <c r="E17" s="8"/>
      <c r="F17" s="8"/>
      <c r="G17" s="8"/>
      <c r="H17" s="8"/>
      <c r="I17" s="8"/>
      <c r="J17" s="107"/>
      <c r="K17" s="83">
        <f>SUM(D17:J17)</f>
        <v>0</v>
      </c>
    </row>
    <row r="18" spans="2:11" x14ac:dyDescent="0.3">
      <c r="C18" s="97" t="s">
        <v>13</v>
      </c>
      <c r="D18" s="7"/>
      <c r="E18" s="8"/>
      <c r="F18" s="8"/>
      <c r="G18" s="8"/>
      <c r="H18" s="8"/>
      <c r="I18" s="8"/>
      <c r="J18" s="107"/>
      <c r="K18" s="83">
        <f t="shared" ref="K18:K19" si="4">SUM(D18:J18)</f>
        <v>0</v>
      </c>
    </row>
    <row r="19" spans="2:11" x14ac:dyDescent="0.3">
      <c r="C19" s="97" t="s">
        <v>14</v>
      </c>
      <c r="D19" s="7"/>
      <c r="E19" s="8"/>
      <c r="F19" s="8"/>
      <c r="G19" s="8"/>
      <c r="H19" s="8"/>
      <c r="I19" s="8"/>
      <c r="J19" s="107"/>
      <c r="K19" s="83">
        <f t="shared" si="4"/>
        <v>0</v>
      </c>
    </row>
    <row r="20" spans="2:11" x14ac:dyDescent="0.3">
      <c r="C20" s="82" t="s">
        <v>12</v>
      </c>
      <c r="D20" s="26">
        <f>(SUM(D18,D19)/2)</f>
        <v>0</v>
      </c>
      <c r="E20" s="27">
        <f t="shared" ref="E20:J20" si="5">(SUM(E18,E19)/2)</f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110">
        <f t="shared" si="5"/>
        <v>0</v>
      </c>
      <c r="K20" s="102">
        <f t="shared" si="1"/>
        <v>0</v>
      </c>
    </row>
    <row r="21" spans="2:11" x14ac:dyDescent="0.3">
      <c r="C21" s="82" t="s">
        <v>15</v>
      </c>
      <c r="D21" s="81">
        <f>IFERROR(IF(D14=D11,D15-D12,IF(D14-D11&gt;0,VLOOKUP(D14-1,'필요 경험치'!$E$3:$F$78,2,0)-VLOOKUP('2월'!D11-1,'필요 경험치'!$E$3:$F$78,2,0)-'2월'!D12+'10월'!D15,0)),0)</f>
        <v>0</v>
      </c>
      <c r="E21" s="85">
        <f>IFERROR(IF(E14=E11,E15-E12,IF(E14-E11&gt;0,VLOOKUP(E14-1,'필요 경험치'!$E$3:$F$78,2,0)-VLOOKUP('2월'!E11-1,'필요 경험치'!$E$3:$F$78,2,0)-'2월'!E12+'10월'!E15,0)),0)</f>
        <v>0</v>
      </c>
      <c r="F21" s="85">
        <f>IFERROR(IF(F14=F11,F15-F12,IF(F14-F11&gt;0,VLOOKUP(F14-1,'필요 경험치'!$E$3:$F$78,2,0)-VLOOKUP('2월'!F11-1,'필요 경험치'!$E$3:$F$78,2,0)-'2월'!F12+'10월'!F15,0)),0)</f>
        <v>0</v>
      </c>
      <c r="G21" s="85">
        <f>IFERROR(IF(G14=G11,G15-G12,IF(G14-G11&gt;0,VLOOKUP(G14-1,'필요 경험치'!$E$3:$F$78,2,0)-VLOOKUP('2월'!G11-1,'필요 경험치'!$E$3:$F$78,2,0)-'2월'!G12+'10월'!G15,0)),0)</f>
        <v>0</v>
      </c>
      <c r="H21" s="85">
        <f>IFERROR(IF(H14=H11,H15-H12,IF(H14-H11&gt;0,VLOOKUP(H14-1,'필요 경험치'!$E$3:$F$78,2,0)-VLOOKUP('2월'!H11-1,'필요 경험치'!$E$3:$F$78,2,0)-'2월'!H12+'10월'!H15,0)),0)</f>
        <v>0</v>
      </c>
      <c r="I21" s="85">
        <f>IFERROR(IF(I14=I11,I15-I12,IF(I14-I11&gt;0,VLOOKUP(I14-1,'필요 경험치'!$E$3:$F$78,2,0)-VLOOKUP('2월'!I11-1,'필요 경험치'!$E$3:$F$78,2,0)-'2월'!I12+'10월'!I15,0)),0)</f>
        <v>0</v>
      </c>
      <c r="J21" s="87">
        <f>IFERROR(IF(J14=J11,J15-J12,IF(J14-J11&gt;0,VLOOKUP(J14-1,'필요 경험치'!$E$3:$F$78,2,0)-VLOOKUP('2월'!J11-1,'필요 경험치'!$E$3:$F$78,2,0)-'2월'!J12+'10월'!J15,0)),0)</f>
        <v>0</v>
      </c>
      <c r="K21" s="84">
        <f t="shared" si="1"/>
        <v>0</v>
      </c>
    </row>
    <row r="22" spans="2:11" x14ac:dyDescent="0.3">
      <c r="C22" s="82" t="s">
        <v>16</v>
      </c>
      <c r="D22" s="19">
        <f>IFERROR((D21/D20),0)</f>
        <v>0</v>
      </c>
      <c r="E22" s="20">
        <f t="shared" ref="E22:J22" si="6">IFERROR((E21/E20),0)</f>
        <v>0</v>
      </c>
      <c r="F22" s="20">
        <f t="shared" si="6"/>
        <v>0</v>
      </c>
      <c r="G22" s="20">
        <f t="shared" si="6"/>
        <v>0</v>
      </c>
      <c r="H22" s="20">
        <f t="shared" si="6"/>
        <v>0</v>
      </c>
      <c r="I22" s="20">
        <f t="shared" si="6"/>
        <v>0</v>
      </c>
      <c r="J22" s="111">
        <f t="shared" si="6"/>
        <v>0</v>
      </c>
      <c r="K22" s="84">
        <f>IFERROR((K21/K20),0)</f>
        <v>0</v>
      </c>
    </row>
    <row r="23" spans="2:11" x14ac:dyDescent="0.3">
      <c r="C23" s="82" t="s">
        <v>17</v>
      </c>
      <c r="D23" s="21">
        <f>IFERROR(IF(VLOOKUP(D11,'필요 경험치'!$B$3:$C$77,2,0),D21/VLOOKUP(D11,'필요 경험치'!$B$3:$C$77,2,0),0),0)</f>
        <v>0</v>
      </c>
      <c r="E23" s="22">
        <f>IFERROR(IF(VLOOKUP(E11,'필요 경험치'!$B$3:$C$77,2,0),E21/VLOOKUP(E11,'필요 경험치'!$B$3:$C$77,2,0),0),0)</f>
        <v>0</v>
      </c>
      <c r="F23" s="22">
        <f>IFERROR(IF(VLOOKUP(F11,'필요 경험치'!$B$3:$C$77,2,0),F21/VLOOKUP(F11,'필요 경험치'!$B$3:$C$77,2,0),0),0)</f>
        <v>0</v>
      </c>
      <c r="G23" s="22">
        <f>IFERROR(IF(VLOOKUP(G11,'필요 경험치'!$B$3:$C$77,2,0),G21/VLOOKUP(G11,'필요 경험치'!$B$3:$C$77,2,0),0),0)</f>
        <v>0</v>
      </c>
      <c r="H23" s="22">
        <f>IFERROR(IF(VLOOKUP(H11,'필요 경험치'!$B$3:$C$77,2,0),H21/VLOOKUP(H11,'필요 경험치'!$B$3:$C$77,2,0),0),0)</f>
        <v>0</v>
      </c>
      <c r="I23" s="22">
        <f>IFERROR(IF(VLOOKUP(I11,'필요 경험치'!$B$3:$C$77,2,0),I21/VLOOKUP(I11,'필요 경험치'!$B$3:$C$77,2,0),0),0)</f>
        <v>0</v>
      </c>
      <c r="J23" s="88">
        <f>IFERROR(IF(VLOOKUP(J11,'필요 경험치'!$B$3:$C$77,2,0),J21/VLOOKUP(J11,'필요 경험치'!$B$3:$C$77,2,0),0),0)</f>
        <v>0</v>
      </c>
      <c r="K23" s="83"/>
    </row>
    <row r="24" spans="2:11" ht="17.25" thickBot="1" x14ac:dyDescent="0.35">
      <c r="C24" s="98" t="s">
        <v>18</v>
      </c>
      <c r="D24" s="24">
        <f>IFERROR((D23/D20),0)</f>
        <v>0</v>
      </c>
      <c r="E24" s="25">
        <f t="shared" ref="E24:J24" si="7">IFERROR((E23/E20),0)</f>
        <v>0</v>
      </c>
      <c r="F24" s="25">
        <f t="shared" si="7"/>
        <v>0</v>
      </c>
      <c r="G24" s="25">
        <f t="shared" si="7"/>
        <v>0</v>
      </c>
      <c r="H24" s="25">
        <f t="shared" si="7"/>
        <v>0</v>
      </c>
      <c r="I24" s="25">
        <f t="shared" si="7"/>
        <v>0</v>
      </c>
      <c r="J24" s="89">
        <f t="shared" si="7"/>
        <v>0</v>
      </c>
      <c r="K24" s="103"/>
    </row>
    <row r="25" spans="2:11" ht="17.25" thickBot="1" x14ac:dyDescent="0.35">
      <c r="B25" s="47" t="s">
        <v>23</v>
      </c>
      <c r="C25" s="55" t="s">
        <v>19</v>
      </c>
      <c r="D25" s="115">
        <f>D117</f>
        <v>43864</v>
      </c>
      <c r="E25" s="116">
        <f t="shared" ref="E25:J25" si="8">E117</f>
        <v>43865</v>
      </c>
      <c r="F25" s="116">
        <f t="shared" si="8"/>
        <v>43866</v>
      </c>
      <c r="G25" s="116">
        <f t="shared" si="8"/>
        <v>43867</v>
      </c>
      <c r="H25" s="116">
        <f t="shared" si="8"/>
        <v>43868</v>
      </c>
      <c r="I25" s="116">
        <f t="shared" si="8"/>
        <v>43869</v>
      </c>
      <c r="J25" s="117">
        <f t="shared" si="8"/>
        <v>43870</v>
      </c>
      <c r="K25" s="56" t="s">
        <v>37</v>
      </c>
    </row>
    <row r="26" spans="2:11" x14ac:dyDescent="0.3">
      <c r="C26" s="52" t="s">
        <v>0</v>
      </c>
      <c r="D26" s="104"/>
      <c r="E26" s="105"/>
      <c r="F26" s="105"/>
      <c r="G26" s="105"/>
      <c r="H26" s="105"/>
      <c r="I26" s="105"/>
      <c r="J26" s="106"/>
      <c r="K26" s="57">
        <f t="shared" si="1"/>
        <v>0</v>
      </c>
    </row>
    <row r="27" spans="2:11" x14ac:dyDescent="0.3">
      <c r="C27" s="53" t="s">
        <v>1</v>
      </c>
      <c r="D27" s="7"/>
      <c r="E27" s="8"/>
      <c r="F27" s="8"/>
      <c r="G27" s="8"/>
      <c r="H27" s="8"/>
      <c r="I27" s="8"/>
      <c r="J27" s="107"/>
      <c r="K27" s="58">
        <f t="shared" si="1"/>
        <v>0</v>
      </c>
    </row>
    <row r="28" spans="2:11" x14ac:dyDescent="0.3">
      <c r="C28" s="53" t="s">
        <v>2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8">
        <v>0</v>
      </c>
      <c r="K28" s="59">
        <f t="shared" si="1"/>
        <v>0</v>
      </c>
    </row>
    <row r="29" spans="2:11" x14ac:dyDescent="0.3">
      <c r="C29" s="13" t="s">
        <v>3</v>
      </c>
      <c r="D29" s="14">
        <f>IFERROR(D28/D40,0)</f>
        <v>0</v>
      </c>
      <c r="E29" s="15">
        <f t="shared" ref="E29:J29" si="9">IFERROR(E28/E40,0)</f>
        <v>0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09">
        <f t="shared" si="9"/>
        <v>0</v>
      </c>
      <c r="K29" s="60">
        <f>IFERROR((K28/K40),0)</f>
        <v>0</v>
      </c>
    </row>
    <row r="30" spans="2:11" x14ac:dyDescent="0.3">
      <c r="C30" s="13" t="s">
        <v>4</v>
      </c>
      <c r="D30" s="14">
        <f>SUM((D26*$D$3),(D27*$E$3),D28)</f>
        <v>0</v>
      </c>
      <c r="E30" s="15">
        <f t="shared" ref="E30:J30" si="10">SUM((E26*$D$3),(E27*$E$3),E28)</f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5">
        <f t="shared" si="10"/>
        <v>0</v>
      </c>
      <c r="J30" s="109">
        <f t="shared" si="10"/>
        <v>0</v>
      </c>
      <c r="K30" s="60">
        <f t="shared" si="1"/>
        <v>0</v>
      </c>
    </row>
    <row r="31" spans="2:11" x14ac:dyDescent="0.3">
      <c r="C31" s="53" t="s">
        <v>5</v>
      </c>
      <c r="D31" s="7"/>
      <c r="E31" s="8"/>
      <c r="F31" s="8"/>
      <c r="G31" s="8"/>
      <c r="H31" s="8"/>
      <c r="I31" s="8"/>
      <c r="J31" s="107"/>
      <c r="K31" s="58"/>
    </row>
    <row r="32" spans="2:11" x14ac:dyDescent="0.3">
      <c r="C32" s="53" t="s">
        <v>6</v>
      </c>
      <c r="D32" s="7"/>
      <c r="E32" s="8"/>
      <c r="F32" s="8"/>
      <c r="G32" s="8"/>
      <c r="H32" s="8"/>
      <c r="I32" s="8"/>
      <c r="J32" s="107"/>
      <c r="K32" s="58"/>
    </row>
    <row r="33" spans="2:11" x14ac:dyDescent="0.3">
      <c r="C33" s="13" t="s">
        <v>7</v>
      </c>
      <c r="D33" s="17">
        <f>IFERROR(IF(VLOOKUP(D31,'필요 경험치'!$B$3:$C$77,2,0),D32/VLOOKUP(D31,'필요 경험치'!$B$3:$C$77,2,0),0),0)</f>
        <v>0</v>
      </c>
      <c r="E33" s="18">
        <f>IFERROR(IF(VLOOKUP(E31,'필요 경험치'!$B$3:$C$77,2,0),E32/VLOOKUP(E31,'필요 경험치'!$B$3:$C$77,2,0),0),0)</f>
        <v>0</v>
      </c>
      <c r="F33" s="18">
        <f>IFERROR(IF(VLOOKUP(F31,'필요 경험치'!$B$3:$C$77,2,0),F32/VLOOKUP(F31,'필요 경험치'!$B$3:$C$77,2,0),0),0)</f>
        <v>0</v>
      </c>
      <c r="G33" s="18">
        <f>IFERROR(IF(VLOOKUP(G31,'필요 경험치'!$B$3:$C$77,2,0),G32/VLOOKUP(G31,'필요 경험치'!$B$3:$C$77,2,0),0),0)</f>
        <v>0</v>
      </c>
      <c r="H33" s="18">
        <f>IFERROR(IF(VLOOKUP(H31,'필요 경험치'!$B$3:$C$77,2,0),H32/VLOOKUP(H31,'필요 경험치'!$B$3:$C$77,2,0),0),0)</f>
        <v>0</v>
      </c>
      <c r="I33" s="18">
        <f>IFERROR(IF(VLOOKUP(I31,'필요 경험치'!$B$3:$C$77,2,0),I32/VLOOKUP(I31,'필요 경험치'!$B$3:$C$77,2,0),0),0)</f>
        <v>0</v>
      </c>
      <c r="J33" s="86">
        <f>IFERROR(IF(VLOOKUP(J31,'필요 경험치'!$B$3:$C$77,2,0),J32/VLOOKUP(J31,'필요 경험치'!$B$3:$C$77,2,0),0),0)</f>
        <v>0</v>
      </c>
      <c r="K33" s="58"/>
    </row>
    <row r="34" spans="2:11" x14ac:dyDescent="0.3">
      <c r="C34" s="53" t="s">
        <v>8</v>
      </c>
      <c r="D34" s="7"/>
      <c r="E34" s="8"/>
      <c r="F34" s="8"/>
      <c r="G34" s="8"/>
      <c r="H34" s="8"/>
      <c r="I34" s="8"/>
      <c r="J34" s="107"/>
      <c r="K34" s="58"/>
    </row>
    <row r="35" spans="2:11" x14ac:dyDescent="0.3">
      <c r="C35" s="53" t="s">
        <v>9</v>
      </c>
      <c r="D35" s="7"/>
      <c r="E35" s="8"/>
      <c r="F35" s="8"/>
      <c r="G35" s="8"/>
      <c r="H35" s="8"/>
      <c r="I35" s="8"/>
      <c r="J35" s="107"/>
      <c r="K35" s="58"/>
    </row>
    <row r="36" spans="2:11" x14ac:dyDescent="0.3">
      <c r="C36" s="13" t="s">
        <v>10</v>
      </c>
      <c r="D36" s="17">
        <f>IFERROR(IF(VLOOKUP(D34,'필요 경험치'!$B$3:$C$77,2,0),D35/VLOOKUP(D34,'필요 경험치'!$B$3:$C$77,2,0),0),0)</f>
        <v>0</v>
      </c>
      <c r="E36" s="18">
        <f>IFERROR(IF(VLOOKUP(E34,'필요 경험치'!$B$3:$C$77,2,0),E35/VLOOKUP(E34,'필요 경험치'!$B$3:$C$77,2,0),0),0)</f>
        <v>0</v>
      </c>
      <c r="F36" s="18">
        <f>IFERROR(IF(VLOOKUP(F34,'필요 경험치'!$B$3:$C$77,2,0),F35/VLOOKUP(F34,'필요 경험치'!$B$3:$C$77,2,0),0),0)</f>
        <v>0</v>
      </c>
      <c r="G36" s="18">
        <f>IFERROR(IF(VLOOKUP(G34,'필요 경험치'!$B$3:$C$77,2,0),G35/VLOOKUP(G34,'필요 경험치'!$B$3:$C$77,2,0),0),0)</f>
        <v>0</v>
      </c>
      <c r="H36" s="18">
        <f>IFERROR(IF(VLOOKUP(H34,'필요 경험치'!$B$3:$C$77,2,0),H35/VLOOKUP(H34,'필요 경험치'!$B$3:$C$77,2,0),0),0)</f>
        <v>0</v>
      </c>
      <c r="I36" s="18">
        <f>IFERROR(IF(VLOOKUP(I34,'필요 경험치'!$B$3:$C$77,2,0),I35/VLOOKUP(I34,'필요 경험치'!$B$3:$C$77,2,0),0),0)</f>
        <v>0</v>
      </c>
      <c r="J36" s="86">
        <f>IFERROR(IF(VLOOKUP(J34,'필요 경험치'!$B$3:$C$77,2,0),J35/VLOOKUP(J34,'필요 경험치'!$B$3:$C$77,2,0),0),0)</f>
        <v>0</v>
      </c>
      <c r="K36" s="58"/>
    </row>
    <row r="37" spans="2:11" x14ac:dyDescent="0.3">
      <c r="C37" s="53" t="s">
        <v>11</v>
      </c>
      <c r="D37" s="7"/>
      <c r="E37" s="8"/>
      <c r="F37" s="8"/>
      <c r="G37" s="8"/>
      <c r="H37" s="8"/>
      <c r="I37" s="8"/>
      <c r="J37" s="107"/>
      <c r="K37" s="58">
        <f t="shared" si="1"/>
        <v>0</v>
      </c>
    </row>
    <row r="38" spans="2:11" x14ac:dyDescent="0.3">
      <c r="C38" s="53" t="s">
        <v>13</v>
      </c>
      <c r="D38" s="7"/>
      <c r="E38" s="8"/>
      <c r="F38" s="8"/>
      <c r="G38" s="8"/>
      <c r="H38" s="8"/>
      <c r="I38" s="8"/>
      <c r="J38" s="107"/>
      <c r="K38" s="58">
        <f t="shared" si="1"/>
        <v>0</v>
      </c>
    </row>
    <row r="39" spans="2:11" x14ac:dyDescent="0.3">
      <c r="C39" s="53" t="s">
        <v>14</v>
      </c>
      <c r="D39" s="7"/>
      <c r="E39" s="8"/>
      <c r="F39" s="8"/>
      <c r="G39" s="8"/>
      <c r="H39" s="8"/>
      <c r="I39" s="8"/>
      <c r="J39" s="107"/>
      <c r="K39" s="58">
        <f t="shared" si="1"/>
        <v>0</v>
      </c>
    </row>
    <row r="40" spans="2:11" x14ac:dyDescent="0.3">
      <c r="C40" s="13" t="s">
        <v>12</v>
      </c>
      <c r="D40" s="26">
        <f>(SUM(D38,D39)/2)</f>
        <v>0</v>
      </c>
      <c r="E40" s="27">
        <f t="shared" ref="E40:J40" si="11">(SUM(E38,E39)/2)</f>
        <v>0</v>
      </c>
      <c r="F40" s="27">
        <f t="shared" si="11"/>
        <v>0</v>
      </c>
      <c r="G40" s="27">
        <f t="shared" si="11"/>
        <v>0</v>
      </c>
      <c r="H40" s="27">
        <f t="shared" si="11"/>
        <v>0</v>
      </c>
      <c r="I40" s="27">
        <f t="shared" si="11"/>
        <v>0</v>
      </c>
      <c r="J40" s="110">
        <f t="shared" si="11"/>
        <v>0</v>
      </c>
      <c r="K40" s="61">
        <f t="shared" si="1"/>
        <v>0</v>
      </c>
    </row>
    <row r="41" spans="2:11" x14ac:dyDescent="0.3">
      <c r="C41" s="13" t="s">
        <v>15</v>
      </c>
      <c r="D41" s="81">
        <f>IFERROR(IF(D34=D31,D35-D32,IF(D34-D31&gt;0,VLOOKUP(D34-1,'필요 경험치'!$E$3:$F$78,2,0)-VLOOKUP('2월'!D31-1,'필요 경험치'!$E$3:$F$78,2,0)-'2월'!D32+'10월'!D35,0)),0)</f>
        <v>0</v>
      </c>
      <c r="E41" s="85">
        <f>IFERROR(IF(E34=E31,E35-E32,IF(E34-E31&gt;0,VLOOKUP(E34-1,'필요 경험치'!$E$3:$F$78,2,0)-VLOOKUP('2월'!E31-1,'필요 경험치'!$E$3:$F$78,2,0)-'2월'!E32+'10월'!E35,0)),0)</f>
        <v>0</v>
      </c>
      <c r="F41" s="85">
        <f>IFERROR(IF(F34=F31,F35-F32,IF(F34-F31&gt;0,VLOOKUP(F34-1,'필요 경험치'!$E$3:$F$78,2,0)-VLOOKUP('2월'!F31-1,'필요 경험치'!$E$3:$F$78,2,0)-'2월'!F32+'10월'!F35,0)),0)</f>
        <v>0</v>
      </c>
      <c r="G41" s="85">
        <f>IFERROR(IF(G34=G31,G35-G32,IF(G34-G31&gt;0,VLOOKUP(G34-1,'필요 경험치'!$E$3:$F$78,2,0)-VLOOKUP('2월'!G31-1,'필요 경험치'!$E$3:$F$78,2,0)-'2월'!G32+'10월'!G35,0)),0)</f>
        <v>0</v>
      </c>
      <c r="H41" s="85">
        <f>IFERROR(IF(H34=H31,H35-H32,IF(H34-H31&gt;0,VLOOKUP(H34-1,'필요 경험치'!$E$3:$F$78,2,0)-VLOOKUP('2월'!H31-1,'필요 경험치'!$E$3:$F$78,2,0)-'2월'!H32+'10월'!H35,0)),0)</f>
        <v>0</v>
      </c>
      <c r="I41" s="85">
        <f>IFERROR(IF(I34=I31,I35-I32,IF(I34-I31&gt;0,VLOOKUP(I34-1,'필요 경험치'!$E$3:$F$78,2,0)-VLOOKUP('2월'!I31-1,'필요 경험치'!$E$3:$F$78,2,0)-'2월'!I32+'10월'!I35,0)),0)</f>
        <v>0</v>
      </c>
      <c r="J41" s="87">
        <f>IFERROR(IF(J34=J31,J35-J32,IF(J34-J31&gt;0,VLOOKUP(J34-1,'필요 경험치'!$E$3:$F$78,2,0)-VLOOKUP('2월'!J31-1,'필요 경험치'!$E$3:$F$78,2,0)-'2월'!J32+'10월'!J35,0)),0)</f>
        <v>0</v>
      </c>
      <c r="K41" s="62">
        <f t="shared" si="1"/>
        <v>0</v>
      </c>
    </row>
    <row r="42" spans="2:11" x14ac:dyDescent="0.3">
      <c r="C42" s="13" t="s">
        <v>16</v>
      </c>
      <c r="D42" s="19">
        <f>IFERROR((D41/D40),0)</f>
        <v>0</v>
      </c>
      <c r="E42" s="20">
        <f t="shared" ref="E42:J42" si="12">IFERROR((E41/E40),0)</f>
        <v>0</v>
      </c>
      <c r="F42" s="20">
        <f t="shared" si="12"/>
        <v>0</v>
      </c>
      <c r="G42" s="20">
        <f t="shared" si="12"/>
        <v>0</v>
      </c>
      <c r="H42" s="20">
        <f t="shared" si="12"/>
        <v>0</v>
      </c>
      <c r="I42" s="20">
        <f t="shared" si="12"/>
        <v>0</v>
      </c>
      <c r="J42" s="111">
        <f t="shared" si="12"/>
        <v>0</v>
      </c>
      <c r="K42" s="62">
        <f>IFERROR((K41/K40),0)</f>
        <v>0</v>
      </c>
    </row>
    <row r="43" spans="2:11" x14ac:dyDescent="0.3">
      <c r="C43" s="13" t="s">
        <v>17</v>
      </c>
      <c r="D43" s="21">
        <f>IFERROR(IF(VLOOKUP(D31,'필요 경험치'!$B$3:$C$77,2,0),D41/VLOOKUP(D31,'필요 경험치'!$B$3:$C$77,2,0),0),0)</f>
        <v>0</v>
      </c>
      <c r="E43" s="22">
        <f>IFERROR(IF(VLOOKUP(E31,'필요 경험치'!$B$3:$C$77,2,0),E41/VLOOKUP(E31,'필요 경험치'!$B$3:$C$77,2,0),0),0)</f>
        <v>0</v>
      </c>
      <c r="F43" s="22">
        <f>IFERROR(IF(VLOOKUP(F31,'필요 경험치'!$B$3:$C$77,2,0),F41/VLOOKUP(F31,'필요 경험치'!$B$3:$C$77,2,0),0),0)</f>
        <v>0</v>
      </c>
      <c r="G43" s="22">
        <f>IFERROR(IF(VLOOKUP(G31,'필요 경험치'!$B$3:$C$77,2,0),G41/VLOOKUP(G31,'필요 경험치'!$B$3:$C$77,2,0),0),0)</f>
        <v>0</v>
      </c>
      <c r="H43" s="22">
        <f>IFERROR(IF(VLOOKUP(H31,'필요 경험치'!$B$3:$C$77,2,0),H41/VLOOKUP(H31,'필요 경험치'!$B$3:$C$77,2,0),0),0)</f>
        <v>0</v>
      </c>
      <c r="I43" s="22">
        <f>IFERROR(IF(VLOOKUP(I31,'필요 경험치'!$B$3:$C$77,2,0),I41/VLOOKUP(I31,'필요 경험치'!$B$3:$C$77,2,0),0),0)</f>
        <v>0</v>
      </c>
      <c r="J43" s="88">
        <f>IFERROR(IF(VLOOKUP(J31,'필요 경험치'!$B$3:$C$77,2,0),J41/VLOOKUP(J31,'필요 경험치'!$B$3:$C$77,2,0),0),0)</f>
        <v>0</v>
      </c>
      <c r="K43" s="58"/>
    </row>
    <row r="44" spans="2:11" ht="17.25" thickBot="1" x14ac:dyDescent="0.35">
      <c r="C44" s="23" t="s">
        <v>18</v>
      </c>
      <c r="D44" s="24">
        <f>IFERROR((D43/D40),0)</f>
        <v>0</v>
      </c>
      <c r="E44" s="25">
        <f t="shared" ref="E44:J44" si="13">IFERROR((E43/E40),0)</f>
        <v>0</v>
      </c>
      <c r="F44" s="25">
        <f t="shared" si="13"/>
        <v>0</v>
      </c>
      <c r="G44" s="25">
        <f t="shared" si="13"/>
        <v>0</v>
      </c>
      <c r="H44" s="25">
        <f t="shared" si="13"/>
        <v>0</v>
      </c>
      <c r="I44" s="25">
        <f t="shared" si="13"/>
        <v>0</v>
      </c>
      <c r="J44" s="89">
        <f t="shared" si="13"/>
        <v>0</v>
      </c>
      <c r="K44" s="63"/>
    </row>
    <row r="45" spans="2:11" ht="17.25" thickBot="1" x14ac:dyDescent="0.35">
      <c r="B45" s="47" t="s">
        <v>24</v>
      </c>
      <c r="C45" s="55" t="s">
        <v>19</v>
      </c>
      <c r="D45" s="68">
        <f>D118</f>
        <v>43871</v>
      </c>
      <c r="E45" s="69">
        <f t="shared" ref="E45:J45" si="14">E118</f>
        <v>43872</v>
      </c>
      <c r="F45" s="69">
        <f t="shared" si="14"/>
        <v>43873</v>
      </c>
      <c r="G45" s="69">
        <f t="shared" si="14"/>
        <v>43874</v>
      </c>
      <c r="H45" s="69">
        <f t="shared" si="14"/>
        <v>43875</v>
      </c>
      <c r="I45" s="69">
        <f t="shared" si="14"/>
        <v>43876</v>
      </c>
      <c r="J45" s="70">
        <f t="shared" si="14"/>
        <v>43877</v>
      </c>
      <c r="K45" s="56" t="s">
        <v>40</v>
      </c>
    </row>
    <row r="46" spans="2:11" x14ac:dyDescent="0.3">
      <c r="C46" s="52" t="s">
        <v>0</v>
      </c>
      <c r="D46" s="104"/>
      <c r="E46" s="105"/>
      <c r="F46" s="105"/>
      <c r="G46" s="105"/>
      <c r="H46" s="105"/>
      <c r="I46" s="105"/>
      <c r="J46" s="106"/>
      <c r="K46" s="57">
        <f t="shared" si="1"/>
        <v>0</v>
      </c>
    </row>
    <row r="47" spans="2:11" x14ac:dyDescent="0.3">
      <c r="C47" s="53" t="s">
        <v>1</v>
      </c>
      <c r="D47" s="7"/>
      <c r="E47" s="8"/>
      <c r="F47" s="8"/>
      <c r="G47" s="8"/>
      <c r="H47" s="8"/>
      <c r="I47" s="8"/>
      <c r="J47" s="107"/>
      <c r="K47" s="58">
        <f t="shared" si="1"/>
        <v>0</v>
      </c>
    </row>
    <row r="48" spans="2:11" x14ac:dyDescent="0.3">
      <c r="C48" s="53" t="s">
        <v>2</v>
      </c>
      <c r="D48" s="9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8">
        <v>0</v>
      </c>
      <c r="K48" s="59">
        <f t="shared" si="1"/>
        <v>0</v>
      </c>
    </row>
    <row r="49" spans="3:11" x14ac:dyDescent="0.3">
      <c r="C49" s="13" t="s">
        <v>3</v>
      </c>
      <c r="D49" s="14">
        <f>IFERROR(D48/D60,0)</f>
        <v>0</v>
      </c>
      <c r="E49" s="15">
        <f t="shared" ref="E49:J49" si="15">IFERROR(E48/E60,0)</f>
        <v>0</v>
      </c>
      <c r="F49" s="15">
        <f t="shared" si="15"/>
        <v>0</v>
      </c>
      <c r="G49" s="15">
        <f t="shared" si="15"/>
        <v>0</v>
      </c>
      <c r="H49" s="15">
        <f t="shared" si="15"/>
        <v>0</v>
      </c>
      <c r="I49" s="15">
        <f t="shared" si="15"/>
        <v>0</v>
      </c>
      <c r="J49" s="109">
        <f t="shared" si="15"/>
        <v>0</v>
      </c>
      <c r="K49" s="60">
        <f>IFERROR((K48/K60),0)</f>
        <v>0</v>
      </c>
    </row>
    <row r="50" spans="3:11" x14ac:dyDescent="0.3">
      <c r="C50" s="13" t="s">
        <v>4</v>
      </c>
      <c r="D50" s="14">
        <f>SUM((D46*$D$3),(D47*$E$3),D48)</f>
        <v>0</v>
      </c>
      <c r="E50" s="15">
        <f t="shared" ref="E50:J50" si="16">SUM((E46*$D$3),(E47*$E$3),E48)</f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09">
        <f t="shared" si="16"/>
        <v>0</v>
      </c>
      <c r="K50" s="60">
        <f t="shared" si="1"/>
        <v>0</v>
      </c>
    </row>
    <row r="51" spans="3:11" x14ac:dyDescent="0.3">
      <c r="C51" s="53" t="s">
        <v>5</v>
      </c>
      <c r="D51" s="7"/>
      <c r="E51" s="8"/>
      <c r="F51" s="8"/>
      <c r="G51" s="8"/>
      <c r="H51" s="8"/>
      <c r="I51" s="8"/>
      <c r="J51" s="107"/>
      <c r="K51" s="58"/>
    </row>
    <row r="52" spans="3:11" x14ac:dyDescent="0.3">
      <c r="C52" s="53" t="s">
        <v>6</v>
      </c>
      <c r="D52" s="7"/>
      <c r="E52" s="8"/>
      <c r="F52" s="8"/>
      <c r="G52" s="8"/>
      <c r="H52" s="8"/>
      <c r="I52" s="8"/>
      <c r="J52" s="107"/>
      <c r="K52" s="58"/>
    </row>
    <row r="53" spans="3:11" x14ac:dyDescent="0.3">
      <c r="C53" s="13" t="s">
        <v>7</v>
      </c>
      <c r="D53" s="17">
        <f>IFERROR(IF(VLOOKUP(D51,'필요 경험치'!$B$3:$C$77,2,0),D52/VLOOKUP(D51,'필요 경험치'!$B$3:$C$77,2,0),0),0)</f>
        <v>0</v>
      </c>
      <c r="E53" s="18">
        <f>IFERROR(IF(VLOOKUP(E51,'필요 경험치'!$B$3:$C$77,2,0),E52/VLOOKUP(E51,'필요 경험치'!$B$3:$C$77,2,0),0),0)</f>
        <v>0</v>
      </c>
      <c r="F53" s="18">
        <f>IFERROR(IF(VLOOKUP(F51,'필요 경험치'!$B$3:$C$77,2,0),F52/VLOOKUP(F51,'필요 경험치'!$B$3:$C$77,2,0),0),0)</f>
        <v>0</v>
      </c>
      <c r="G53" s="18">
        <f>IFERROR(IF(VLOOKUP(G51,'필요 경험치'!$B$3:$C$77,2,0),G52/VLOOKUP(G51,'필요 경험치'!$B$3:$C$77,2,0),0),0)</f>
        <v>0</v>
      </c>
      <c r="H53" s="18">
        <f>IFERROR(IF(VLOOKUP(H51,'필요 경험치'!$B$3:$C$77,2,0),H52/VLOOKUP(H51,'필요 경험치'!$B$3:$C$77,2,0),0),0)</f>
        <v>0</v>
      </c>
      <c r="I53" s="18">
        <f>IFERROR(IF(VLOOKUP(I51,'필요 경험치'!$B$3:$C$77,2,0),I52/VLOOKUP(I51,'필요 경험치'!$B$3:$C$77,2,0),0),0)</f>
        <v>0</v>
      </c>
      <c r="J53" s="86">
        <f>IFERROR(IF(VLOOKUP(J51,'필요 경험치'!$B$3:$C$77,2,0),J52/VLOOKUP(J51,'필요 경험치'!$B$3:$C$77,2,0),0),0)</f>
        <v>0</v>
      </c>
      <c r="K53" s="58"/>
    </row>
    <row r="54" spans="3:11" x14ac:dyDescent="0.3">
      <c r="C54" s="53" t="s">
        <v>8</v>
      </c>
      <c r="D54" s="7"/>
      <c r="E54" s="8"/>
      <c r="F54" s="8"/>
      <c r="G54" s="8"/>
      <c r="H54" s="8"/>
      <c r="I54" s="8"/>
      <c r="J54" s="107"/>
      <c r="K54" s="58"/>
    </row>
    <row r="55" spans="3:11" x14ac:dyDescent="0.3">
      <c r="C55" s="53" t="s">
        <v>9</v>
      </c>
      <c r="D55" s="7"/>
      <c r="E55" s="8"/>
      <c r="F55" s="8"/>
      <c r="G55" s="8"/>
      <c r="H55" s="8"/>
      <c r="I55" s="8"/>
      <c r="J55" s="107"/>
      <c r="K55" s="58"/>
    </row>
    <row r="56" spans="3:11" x14ac:dyDescent="0.3">
      <c r="C56" s="13" t="s">
        <v>10</v>
      </c>
      <c r="D56" s="17">
        <f>IFERROR(IF(VLOOKUP(D54,'필요 경험치'!$B$3:$C$77,2,0),D55/VLOOKUP(D54,'필요 경험치'!$B$3:$C$77,2,0),0),0)</f>
        <v>0</v>
      </c>
      <c r="E56" s="18">
        <f>IFERROR(IF(VLOOKUP(E54,'필요 경험치'!$B$3:$C$77,2,0),E55/VLOOKUP(E54,'필요 경험치'!$B$3:$C$77,2,0),0),0)</f>
        <v>0</v>
      </c>
      <c r="F56" s="18">
        <f>IFERROR(IF(VLOOKUP(F54,'필요 경험치'!$B$3:$C$77,2,0),F55/VLOOKUP(F54,'필요 경험치'!$B$3:$C$77,2,0),0),0)</f>
        <v>0</v>
      </c>
      <c r="G56" s="18">
        <f>IFERROR(IF(VLOOKUP(G54,'필요 경험치'!$B$3:$C$77,2,0),G55/VLOOKUP(G54,'필요 경험치'!$B$3:$C$77,2,0),0),0)</f>
        <v>0</v>
      </c>
      <c r="H56" s="18">
        <f>IFERROR(IF(VLOOKUP(H54,'필요 경험치'!$B$3:$C$77,2,0),H55/VLOOKUP(H54,'필요 경험치'!$B$3:$C$77,2,0),0),0)</f>
        <v>0</v>
      </c>
      <c r="I56" s="18">
        <f>IFERROR(IF(VLOOKUP(I54,'필요 경험치'!$B$3:$C$77,2,0),I55/VLOOKUP(I54,'필요 경험치'!$B$3:$C$77,2,0),0),0)</f>
        <v>0</v>
      </c>
      <c r="J56" s="86">
        <f>IFERROR(IF(VLOOKUP(J54,'필요 경험치'!$B$3:$C$77,2,0),J55/VLOOKUP(J54,'필요 경험치'!$B$3:$C$77,2,0),0),0)</f>
        <v>0</v>
      </c>
      <c r="K56" s="58"/>
    </row>
    <row r="57" spans="3:11" x14ac:dyDescent="0.3">
      <c r="C57" s="53" t="s">
        <v>11</v>
      </c>
      <c r="D57" s="7"/>
      <c r="E57" s="8"/>
      <c r="F57" s="8"/>
      <c r="G57" s="8"/>
      <c r="H57" s="8"/>
      <c r="I57" s="8"/>
      <c r="J57" s="107"/>
      <c r="K57" s="58">
        <f t="shared" si="1"/>
        <v>0</v>
      </c>
    </row>
    <row r="58" spans="3:11" x14ac:dyDescent="0.3">
      <c r="C58" s="53" t="s">
        <v>13</v>
      </c>
      <c r="D58" s="7"/>
      <c r="E58" s="8"/>
      <c r="F58" s="8"/>
      <c r="G58" s="8"/>
      <c r="H58" s="8"/>
      <c r="I58" s="8"/>
      <c r="J58" s="107"/>
      <c r="K58" s="58">
        <f t="shared" si="1"/>
        <v>0</v>
      </c>
    </row>
    <row r="59" spans="3:11" x14ac:dyDescent="0.3">
      <c r="C59" s="53" t="s">
        <v>14</v>
      </c>
      <c r="D59" s="7"/>
      <c r="E59" s="8"/>
      <c r="F59" s="8"/>
      <c r="G59" s="8"/>
      <c r="H59" s="8"/>
      <c r="I59" s="8"/>
      <c r="J59" s="107"/>
      <c r="K59" s="58">
        <f t="shared" si="1"/>
        <v>0</v>
      </c>
    </row>
    <row r="60" spans="3:11" x14ac:dyDescent="0.3">
      <c r="C60" s="13" t="s">
        <v>12</v>
      </c>
      <c r="D60" s="26">
        <f>(SUM(D58,D59)/2)</f>
        <v>0</v>
      </c>
      <c r="E60" s="27">
        <f t="shared" ref="E60:J60" si="17">(SUM(E58,E59)/2)</f>
        <v>0</v>
      </c>
      <c r="F60" s="27">
        <f t="shared" si="17"/>
        <v>0</v>
      </c>
      <c r="G60" s="27">
        <f t="shared" si="17"/>
        <v>0</v>
      </c>
      <c r="H60" s="27">
        <f t="shared" si="17"/>
        <v>0</v>
      </c>
      <c r="I60" s="27">
        <f t="shared" si="17"/>
        <v>0</v>
      </c>
      <c r="J60" s="110">
        <f t="shared" si="17"/>
        <v>0</v>
      </c>
      <c r="K60" s="61">
        <f t="shared" si="1"/>
        <v>0</v>
      </c>
    </row>
    <row r="61" spans="3:11" x14ac:dyDescent="0.3">
      <c r="C61" s="13" t="s">
        <v>15</v>
      </c>
      <c r="D61" s="81">
        <f>IFERROR(IF(D54=D51,D55-D52,IF(D54-D51&gt;0,VLOOKUP(D54-1,'필요 경험치'!$E$3:$F$78,2,0)-VLOOKUP('2월'!D51-1,'필요 경험치'!$E$3:$F$78,2,0)-'2월'!D52+'10월'!D55,0)),0)</f>
        <v>0</v>
      </c>
      <c r="E61" s="85">
        <f>IFERROR(IF(E54=E51,E55-E52,IF(E54-E51&gt;0,VLOOKUP(E54-1,'필요 경험치'!$E$3:$F$78,2,0)-VLOOKUP('2월'!E51-1,'필요 경험치'!$E$3:$F$78,2,0)-'2월'!E52+'10월'!E55,0)),0)</f>
        <v>0</v>
      </c>
      <c r="F61" s="85">
        <f>IFERROR(IF(F54=F51,F55-F52,IF(F54-F51&gt;0,VLOOKUP(F54-1,'필요 경험치'!$E$3:$F$78,2,0)-VLOOKUP('2월'!F51-1,'필요 경험치'!$E$3:$F$78,2,0)-'2월'!F52+'10월'!F55,0)),0)</f>
        <v>0</v>
      </c>
      <c r="G61" s="85">
        <f>IFERROR(IF(G54=G51,G55-G52,IF(G54-G51&gt;0,VLOOKUP(G54-1,'필요 경험치'!$E$3:$F$78,2,0)-VLOOKUP('2월'!G51-1,'필요 경험치'!$E$3:$F$78,2,0)-'2월'!G52+'10월'!G55,0)),0)</f>
        <v>0</v>
      </c>
      <c r="H61" s="85">
        <f>IFERROR(IF(H54=H51,H55-H52,IF(H54-H51&gt;0,VLOOKUP(H54-1,'필요 경험치'!$E$3:$F$78,2,0)-VLOOKUP('2월'!H51-1,'필요 경험치'!$E$3:$F$78,2,0)-'2월'!H52+'10월'!H55,0)),0)</f>
        <v>0</v>
      </c>
      <c r="I61" s="85">
        <f>IFERROR(IF(I54=I51,I55-I52,IF(I54-I51&gt;0,VLOOKUP(I54-1,'필요 경험치'!$E$3:$F$78,2,0)-VLOOKUP('2월'!I51-1,'필요 경험치'!$E$3:$F$78,2,0)-'2월'!I52+'10월'!I55,0)),0)</f>
        <v>0</v>
      </c>
      <c r="J61" s="87">
        <f>IFERROR(IF(J54=J51,J55-J52,IF(J54-J51&gt;0,VLOOKUP(J54-1,'필요 경험치'!$E$3:$F$78,2,0)-VLOOKUP('2월'!J51-1,'필요 경험치'!$E$3:$F$78,2,0)-'2월'!J52+'10월'!J55,0)),0)</f>
        <v>0</v>
      </c>
      <c r="K61" s="62">
        <f t="shared" si="1"/>
        <v>0</v>
      </c>
    </row>
    <row r="62" spans="3:11" x14ac:dyDescent="0.3">
      <c r="C62" s="13" t="s">
        <v>16</v>
      </c>
      <c r="D62" s="19">
        <f>IFERROR((D61/D60),0)</f>
        <v>0</v>
      </c>
      <c r="E62" s="20">
        <f t="shared" ref="E62:J62" si="18">IFERROR((E61/E60),0)</f>
        <v>0</v>
      </c>
      <c r="F62" s="20">
        <f t="shared" si="18"/>
        <v>0</v>
      </c>
      <c r="G62" s="20">
        <f t="shared" si="18"/>
        <v>0</v>
      </c>
      <c r="H62" s="20">
        <f t="shared" si="18"/>
        <v>0</v>
      </c>
      <c r="I62" s="20">
        <f t="shared" si="18"/>
        <v>0</v>
      </c>
      <c r="J62" s="111">
        <f t="shared" si="18"/>
        <v>0</v>
      </c>
      <c r="K62" s="62">
        <f>IFERROR((K61/K60),0)</f>
        <v>0</v>
      </c>
    </row>
    <row r="63" spans="3:11" x14ac:dyDescent="0.3">
      <c r="C63" s="13" t="s">
        <v>17</v>
      </c>
      <c r="D63" s="21">
        <f>IFERROR(IF(VLOOKUP(D51,'필요 경험치'!$B$3:$C$77,2,0),D61/VLOOKUP(D51,'필요 경험치'!$B$3:$C$77,2,0),0),0)</f>
        <v>0</v>
      </c>
      <c r="E63" s="22">
        <f>IFERROR(IF(VLOOKUP(E51,'필요 경험치'!$B$3:$C$77,2,0),E61/VLOOKUP(E51,'필요 경험치'!$B$3:$C$77,2,0),0),0)</f>
        <v>0</v>
      </c>
      <c r="F63" s="22">
        <f>IFERROR(IF(VLOOKUP(F51,'필요 경험치'!$B$3:$C$77,2,0),F61/VLOOKUP(F51,'필요 경험치'!$B$3:$C$77,2,0),0),0)</f>
        <v>0</v>
      </c>
      <c r="G63" s="22">
        <f>IFERROR(IF(VLOOKUP(G51,'필요 경험치'!$B$3:$C$77,2,0),G61/VLOOKUP(G51,'필요 경험치'!$B$3:$C$77,2,0),0),0)</f>
        <v>0</v>
      </c>
      <c r="H63" s="22">
        <f>IFERROR(IF(VLOOKUP(H51,'필요 경험치'!$B$3:$C$77,2,0),H61/VLOOKUP(H51,'필요 경험치'!$B$3:$C$77,2,0),0),0)</f>
        <v>0</v>
      </c>
      <c r="I63" s="22">
        <f>IFERROR(IF(VLOOKUP(I51,'필요 경험치'!$B$3:$C$77,2,0),I61/VLOOKUP(I51,'필요 경험치'!$B$3:$C$77,2,0),0),0)</f>
        <v>0</v>
      </c>
      <c r="J63" s="88">
        <f>IFERROR(IF(VLOOKUP(J51,'필요 경험치'!$B$3:$C$77,2,0),J61/VLOOKUP(J51,'필요 경험치'!$B$3:$C$77,2,0),0),0)</f>
        <v>0</v>
      </c>
      <c r="K63" s="58"/>
    </row>
    <row r="64" spans="3:11" ht="17.25" thickBot="1" x14ac:dyDescent="0.35">
      <c r="C64" s="23" t="s">
        <v>18</v>
      </c>
      <c r="D64" s="24">
        <f>IFERROR((D63/D60),0)</f>
        <v>0</v>
      </c>
      <c r="E64" s="25">
        <f t="shared" ref="E64:J64" si="19">IFERROR((E63/E60),0)</f>
        <v>0</v>
      </c>
      <c r="F64" s="25">
        <f t="shared" si="19"/>
        <v>0</v>
      </c>
      <c r="G64" s="25">
        <f t="shared" si="19"/>
        <v>0</v>
      </c>
      <c r="H64" s="25">
        <f t="shared" si="19"/>
        <v>0</v>
      </c>
      <c r="I64" s="25">
        <f t="shared" si="19"/>
        <v>0</v>
      </c>
      <c r="J64" s="89">
        <f t="shared" si="19"/>
        <v>0</v>
      </c>
      <c r="K64" s="63"/>
    </row>
    <row r="65" spans="2:11" ht="17.25" thickBot="1" x14ac:dyDescent="0.35">
      <c r="B65" s="47" t="s">
        <v>25</v>
      </c>
      <c r="C65" s="55" t="s">
        <v>19</v>
      </c>
      <c r="D65" s="68">
        <f>D119</f>
        <v>43878</v>
      </c>
      <c r="E65" s="69">
        <f t="shared" ref="E65:J65" si="20">E119</f>
        <v>43879</v>
      </c>
      <c r="F65" s="69">
        <f t="shared" si="20"/>
        <v>43880</v>
      </c>
      <c r="G65" s="69">
        <f t="shared" si="20"/>
        <v>43881</v>
      </c>
      <c r="H65" s="69">
        <f t="shared" si="20"/>
        <v>43882</v>
      </c>
      <c r="I65" s="69">
        <f t="shared" si="20"/>
        <v>43883</v>
      </c>
      <c r="J65" s="70">
        <f t="shared" si="20"/>
        <v>43884</v>
      </c>
      <c r="K65" s="56" t="s">
        <v>39</v>
      </c>
    </row>
    <row r="66" spans="2:11" x14ac:dyDescent="0.3">
      <c r="C66" s="52" t="s">
        <v>0</v>
      </c>
      <c r="D66" s="104"/>
      <c r="E66" s="105"/>
      <c r="F66" s="105"/>
      <c r="G66" s="105"/>
      <c r="H66" s="105"/>
      <c r="I66" s="105"/>
      <c r="J66" s="106"/>
      <c r="K66" s="57">
        <f t="shared" si="1"/>
        <v>0</v>
      </c>
    </row>
    <row r="67" spans="2:11" x14ac:dyDescent="0.3">
      <c r="C67" s="53" t="s">
        <v>1</v>
      </c>
      <c r="D67" s="7"/>
      <c r="E67" s="8"/>
      <c r="F67" s="8"/>
      <c r="G67" s="8"/>
      <c r="H67" s="8"/>
      <c r="I67" s="8"/>
      <c r="J67" s="107"/>
      <c r="K67" s="58">
        <f t="shared" si="1"/>
        <v>0</v>
      </c>
    </row>
    <row r="68" spans="2:11" x14ac:dyDescent="0.3">
      <c r="C68" s="53" t="s">
        <v>2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8">
        <v>0</v>
      </c>
      <c r="K68" s="59">
        <f t="shared" si="1"/>
        <v>0</v>
      </c>
    </row>
    <row r="69" spans="2:11" x14ac:dyDescent="0.3">
      <c r="C69" s="13" t="s">
        <v>3</v>
      </c>
      <c r="D69" s="14">
        <f>IFERROR(D68/D80,0)</f>
        <v>0</v>
      </c>
      <c r="E69" s="15">
        <f t="shared" ref="E69:J69" si="21">IFERROR(E68/E80,0)</f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si="21"/>
        <v>0</v>
      </c>
      <c r="J69" s="109">
        <f t="shared" si="21"/>
        <v>0</v>
      </c>
      <c r="K69" s="60">
        <f>IFERROR((K68/K80),0)</f>
        <v>0</v>
      </c>
    </row>
    <row r="70" spans="2:11" x14ac:dyDescent="0.3">
      <c r="C70" s="13" t="s">
        <v>4</v>
      </c>
      <c r="D70" s="14">
        <f>SUM((D66*$D$3),(D67*$E$3),D68)</f>
        <v>0</v>
      </c>
      <c r="E70" s="15">
        <f t="shared" ref="E70:J70" si="22">SUM((E66*$D$3),(E67*$E$3),E68)</f>
        <v>0</v>
      </c>
      <c r="F70" s="15">
        <f t="shared" si="22"/>
        <v>0</v>
      </c>
      <c r="G70" s="15">
        <f t="shared" si="22"/>
        <v>0</v>
      </c>
      <c r="H70" s="15">
        <f t="shared" si="22"/>
        <v>0</v>
      </c>
      <c r="I70" s="15">
        <f t="shared" si="22"/>
        <v>0</v>
      </c>
      <c r="J70" s="109">
        <f t="shared" si="22"/>
        <v>0</v>
      </c>
      <c r="K70" s="60">
        <f t="shared" si="1"/>
        <v>0</v>
      </c>
    </row>
    <row r="71" spans="2:11" x14ac:dyDescent="0.3">
      <c r="C71" s="53" t="s">
        <v>5</v>
      </c>
      <c r="D71" s="7"/>
      <c r="E71" s="8"/>
      <c r="F71" s="8"/>
      <c r="G71" s="8"/>
      <c r="H71" s="8"/>
      <c r="I71" s="8"/>
      <c r="J71" s="107"/>
      <c r="K71" s="58"/>
    </row>
    <row r="72" spans="2:11" x14ac:dyDescent="0.3">
      <c r="C72" s="53" t="s">
        <v>6</v>
      </c>
      <c r="D72" s="7"/>
      <c r="E72" s="8"/>
      <c r="F72" s="8"/>
      <c r="G72" s="8"/>
      <c r="H72" s="8"/>
      <c r="I72" s="8"/>
      <c r="J72" s="107"/>
      <c r="K72" s="58"/>
    </row>
    <row r="73" spans="2:11" x14ac:dyDescent="0.3">
      <c r="C73" s="13" t="s">
        <v>7</v>
      </c>
      <c r="D73" s="17">
        <f>IFERROR(IF(VLOOKUP(D71,'필요 경험치'!$B$3:$C$77,2,0),D72/VLOOKUP(D71,'필요 경험치'!$B$3:$C$77,2,0),0),0)</f>
        <v>0</v>
      </c>
      <c r="E73" s="18">
        <f>IFERROR(IF(VLOOKUP(E71,'필요 경험치'!$B$3:$C$77,2,0),E72/VLOOKUP(E71,'필요 경험치'!$B$3:$C$77,2,0),0),0)</f>
        <v>0</v>
      </c>
      <c r="F73" s="18">
        <f>IFERROR(IF(VLOOKUP(F71,'필요 경험치'!$B$3:$C$77,2,0),F72/VLOOKUP(F71,'필요 경험치'!$B$3:$C$77,2,0),0),0)</f>
        <v>0</v>
      </c>
      <c r="G73" s="18">
        <f>IFERROR(IF(VLOOKUP(G71,'필요 경험치'!$B$3:$C$77,2,0),G72/VLOOKUP(G71,'필요 경험치'!$B$3:$C$77,2,0),0),0)</f>
        <v>0</v>
      </c>
      <c r="H73" s="18">
        <f>IFERROR(IF(VLOOKUP(H71,'필요 경험치'!$B$3:$C$77,2,0),H72/VLOOKUP(H71,'필요 경험치'!$B$3:$C$77,2,0),0),0)</f>
        <v>0</v>
      </c>
      <c r="I73" s="18">
        <f>IFERROR(IF(VLOOKUP(I71,'필요 경험치'!$B$3:$C$77,2,0),I72/VLOOKUP(I71,'필요 경험치'!$B$3:$C$77,2,0),0),0)</f>
        <v>0</v>
      </c>
      <c r="J73" s="86">
        <f>IFERROR(IF(VLOOKUP(J71,'필요 경험치'!$B$3:$C$77,2,0),J72/VLOOKUP(J71,'필요 경험치'!$B$3:$C$77,2,0),0),0)</f>
        <v>0</v>
      </c>
      <c r="K73" s="58"/>
    </row>
    <row r="74" spans="2:11" x14ac:dyDescent="0.3">
      <c r="C74" s="53" t="s">
        <v>8</v>
      </c>
      <c r="D74" s="7"/>
      <c r="E74" s="8"/>
      <c r="F74" s="8"/>
      <c r="G74" s="8"/>
      <c r="H74" s="8"/>
      <c r="I74" s="8"/>
      <c r="J74" s="107"/>
      <c r="K74" s="58"/>
    </row>
    <row r="75" spans="2:11" x14ac:dyDescent="0.3">
      <c r="C75" s="53" t="s">
        <v>9</v>
      </c>
      <c r="D75" s="7"/>
      <c r="E75" s="8"/>
      <c r="F75" s="8"/>
      <c r="G75" s="8"/>
      <c r="H75" s="8"/>
      <c r="I75" s="8"/>
      <c r="J75" s="107"/>
      <c r="K75" s="58"/>
    </row>
    <row r="76" spans="2:11" x14ac:dyDescent="0.3">
      <c r="C76" s="13" t="s">
        <v>10</v>
      </c>
      <c r="D76" s="17">
        <f>IFERROR(IF(VLOOKUP(D74,'필요 경험치'!$B$3:$C$77,2,0),D75/VLOOKUP(D74,'필요 경험치'!$B$3:$C$77,2,0),0),0)</f>
        <v>0</v>
      </c>
      <c r="E76" s="18">
        <f>IFERROR(IF(VLOOKUP(E74,'필요 경험치'!$B$3:$C$77,2,0),E75/VLOOKUP(E74,'필요 경험치'!$B$3:$C$77,2,0),0),0)</f>
        <v>0</v>
      </c>
      <c r="F76" s="18">
        <f>IFERROR(IF(VLOOKUP(F74,'필요 경험치'!$B$3:$C$77,2,0),F75/VLOOKUP(F74,'필요 경험치'!$B$3:$C$77,2,0),0),0)</f>
        <v>0</v>
      </c>
      <c r="G76" s="18">
        <f>IFERROR(IF(VLOOKUP(G74,'필요 경험치'!$B$3:$C$77,2,0),G75/VLOOKUP(G74,'필요 경험치'!$B$3:$C$77,2,0),0),0)</f>
        <v>0</v>
      </c>
      <c r="H76" s="18">
        <f>IFERROR(IF(VLOOKUP(H74,'필요 경험치'!$B$3:$C$77,2,0),H75/VLOOKUP(H74,'필요 경험치'!$B$3:$C$77,2,0),0),0)</f>
        <v>0</v>
      </c>
      <c r="I76" s="18">
        <f>IFERROR(IF(VLOOKUP(I74,'필요 경험치'!$B$3:$C$77,2,0),I75/VLOOKUP(I74,'필요 경험치'!$B$3:$C$77,2,0),0),0)</f>
        <v>0</v>
      </c>
      <c r="J76" s="86">
        <f>IFERROR(IF(VLOOKUP(J74,'필요 경험치'!$B$3:$C$77,2,0),J75/VLOOKUP(J74,'필요 경험치'!$B$3:$C$77,2,0),0),0)</f>
        <v>0</v>
      </c>
      <c r="K76" s="58"/>
    </row>
    <row r="77" spans="2:11" x14ac:dyDescent="0.3">
      <c r="C77" s="53" t="s">
        <v>11</v>
      </c>
      <c r="D77" s="7"/>
      <c r="E77" s="8"/>
      <c r="F77" s="8"/>
      <c r="G77" s="8"/>
      <c r="H77" s="8"/>
      <c r="I77" s="8"/>
      <c r="J77" s="107"/>
      <c r="K77" s="58">
        <f t="shared" ref="K77:K101" si="23">SUM(D77:J77)</f>
        <v>0</v>
      </c>
    </row>
    <row r="78" spans="2:11" x14ac:dyDescent="0.3">
      <c r="C78" s="53" t="s">
        <v>13</v>
      </c>
      <c r="D78" s="7"/>
      <c r="E78" s="8"/>
      <c r="F78" s="8"/>
      <c r="G78" s="8"/>
      <c r="H78" s="8"/>
      <c r="I78" s="8"/>
      <c r="J78" s="107"/>
      <c r="K78" s="58">
        <f t="shared" si="23"/>
        <v>0</v>
      </c>
    </row>
    <row r="79" spans="2:11" x14ac:dyDescent="0.3">
      <c r="C79" s="53" t="s">
        <v>14</v>
      </c>
      <c r="D79" s="7"/>
      <c r="E79" s="8"/>
      <c r="F79" s="8"/>
      <c r="G79" s="8"/>
      <c r="H79" s="8"/>
      <c r="I79" s="8"/>
      <c r="J79" s="107"/>
      <c r="K79" s="58">
        <f t="shared" si="23"/>
        <v>0</v>
      </c>
    </row>
    <row r="80" spans="2:11" x14ac:dyDescent="0.3">
      <c r="C80" s="13" t="s">
        <v>12</v>
      </c>
      <c r="D80" s="26">
        <f>(SUM(D78,D79)/2)</f>
        <v>0</v>
      </c>
      <c r="E80" s="27">
        <f t="shared" ref="E80:J80" si="24">(SUM(E78,E79)/2)</f>
        <v>0</v>
      </c>
      <c r="F80" s="27">
        <f t="shared" si="24"/>
        <v>0</v>
      </c>
      <c r="G80" s="27">
        <f t="shared" si="24"/>
        <v>0</v>
      </c>
      <c r="H80" s="27">
        <f t="shared" si="24"/>
        <v>0</v>
      </c>
      <c r="I80" s="27">
        <f t="shared" si="24"/>
        <v>0</v>
      </c>
      <c r="J80" s="110">
        <f t="shared" si="24"/>
        <v>0</v>
      </c>
      <c r="K80" s="61">
        <f t="shared" si="23"/>
        <v>0</v>
      </c>
    </row>
    <row r="81" spans="2:11" x14ac:dyDescent="0.3">
      <c r="C81" s="13" t="s">
        <v>15</v>
      </c>
      <c r="D81" s="81">
        <f>IFERROR(IF(D74=D71,D75-D72,IF(D74-D71&gt;0,VLOOKUP(D74-1,'필요 경험치'!$E$3:$F$78,2,0)-VLOOKUP('2월'!D71-1,'필요 경험치'!$E$3:$F$78,2,0)-'2월'!D72+'10월'!D75,0)),0)</f>
        <v>0</v>
      </c>
      <c r="E81" s="85">
        <f>IFERROR(IF(E74=E71,E75-E72,IF(E74-E71&gt;0,VLOOKUP(E74-1,'필요 경험치'!$E$3:$F$78,2,0)-VLOOKUP('2월'!E71-1,'필요 경험치'!$E$3:$F$78,2,0)-'2월'!E72+'10월'!E75,0)),0)</f>
        <v>0</v>
      </c>
      <c r="F81" s="85">
        <f>IFERROR(IF(F74=F71,F75-F72,IF(F74-F71&gt;0,VLOOKUP(F74-1,'필요 경험치'!$E$3:$F$78,2,0)-VLOOKUP('2월'!F71-1,'필요 경험치'!$E$3:$F$78,2,0)-'2월'!F72+'10월'!F75,0)),0)</f>
        <v>0</v>
      </c>
      <c r="G81" s="85">
        <f>IFERROR(IF(G74=G71,G75-G72,IF(G74-G71&gt;0,VLOOKUP(G74-1,'필요 경험치'!$E$3:$F$78,2,0)-VLOOKUP('2월'!G71-1,'필요 경험치'!$E$3:$F$78,2,0)-'2월'!G72+'10월'!G75,0)),0)</f>
        <v>0</v>
      </c>
      <c r="H81" s="85">
        <f>IFERROR(IF(H74=H71,H75-H72,IF(H74-H71&gt;0,VLOOKUP(H74-1,'필요 경험치'!$E$3:$F$78,2,0)-VLOOKUP('2월'!H71-1,'필요 경험치'!$E$3:$F$78,2,0)-'2월'!H72+'10월'!H75,0)),0)</f>
        <v>0</v>
      </c>
      <c r="I81" s="85">
        <f>IFERROR(IF(I74=I71,I75-I72,IF(I74-I71&gt;0,VLOOKUP(I74-1,'필요 경험치'!$E$3:$F$78,2,0)-VLOOKUP('2월'!I71-1,'필요 경험치'!$E$3:$F$78,2,0)-'2월'!I72+'10월'!I75,0)),0)</f>
        <v>0</v>
      </c>
      <c r="J81" s="87">
        <f>IFERROR(IF(J74=J71,J75-J72,IF(J74-J71&gt;0,VLOOKUP(J74-1,'필요 경험치'!$E$3:$F$78,2,0)-VLOOKUP('2월'!J71-1,'필요 경험치'!$E$3:$F$78,2,0)-'2월'!J72+'10월'!J75,0)),0)</f>
        <v>0</v>
      </c>
      <c r="K81" s="62">
        <f t="shared" si="23"/>
        <v>0</v>
      </c>
    </row>
    <row r="82" spans="2:11" x14ac:dyDescent="0.3">
      <c r="C82" s="13" t="s">
        <v>16</v>
      </c>
      <c r="D82" s="19">
        <f>IFERROR((D81/D80),0)</f>
        <v>0</v>
      </c>
      <c r="E82" s="20">
        <f t="shared" ref="E82:J82" si="25">IFERROR((E81/E80),0)</f>
        <v>0</v>
      </c>
      <c r="F82" s="20">
        <f t="shared" si="25"/>
        <v>0</v>
      </c>
      <c r="G82" s="20">
        <f t="shared" si="25"/>
        <v>0</v>
      </c>
      <c r="H82" s="20">
        <f t="shared" si="25"/>
        <v>0</v>
      </c>
      <c r="I82" s="20">
        <f t="shared" si="25"/>
        <v>0</v>
      </c>
      <c r="J82" s="111">
        <f t="shared" si="25"/>
        <v>0</v>
      </c>
      <c r="K82" s="62">
        <f>IFERROR((K81/K80),0)</f>
        <v>0</v>
      </c>
    </row>
    <row r="83" spans="2:11" x14ac:dyDescent="0.3">
      <c r="C83" s="13" t="s">
        <v>17</v>
      </c>
      <c r="D83" s="21">
        <f>IFERROR(IF(VLOOKUP(D71,'필요 경험치'!$B$3:$C$77,2,0),D81/VLOOKUP(D71,'필요 경험치'!$B$3:$C$77,2,0),0),0)</f>
        <v>0</v>
      </c>
      <c r="E83" s="22">
        <f>IFERROR(IF(VLOOKUP(E71,'필요 경험치'!$B$3:$C$77,2,0),E81/VLOOKUP(E71,'필요 경험치'!$B$3:$C$77,2,0),0),0)</f>
        <v>0</v>
      </c>
      <c r="F83" s="22">
        <f>IFERROR(IF(VLOOKUP(F71,'필요 경험치'!$B$3:$C$77,2,0),F81/VLOOKUP(F71,'필요 경험치'!$B$3:$C$77,2,0),0),0)</f>
        <v>0</v>
      </c>
      <c r="G83" s="22">
        <f>IFERROR(IF(VLOOKUP(G71,'필요 경험치'!$B$3:$C$77,2,0),G81/VLOOKUP(G71,'필요 경험치'!$B$3:$C$77,2,0),0),0)</f>
        <v>0</v>
      </c>
      <c r="H83" s="22">
        <f>IFERROR(IF(VLOOKUP(H71,'필요 경험치'!$B$3:$C$77,2,0),H81/VLOOKUP(H71,'필요 경험치'!$B$3:$C$77,2,0),0),0)</f>
        <v>0</v>
      </c>
      <c r="I83" s="22">
        <f>IFERROR(IF(VLOOKUP(I71,'필요 경험치'!$B$3:$C$77,2,0),I81/VLOOKUP(I71,'필요 경험치'!$B$3:$C$77,2,0),0),0)</f>
        <v>0</v>
      </c>
      <c r="J83" s="88">
        <f>IFERROR(IF(VLOOKUP(J71,'필요 경험치'!$B$3:$C$77,2,0),J81/VLOOKUP(J71,'필요 경험치'!$B$3:$C$77,2,0),0),0)</f>
        <v>0</v>
      </c>
      <c r="K83" s="58"/>
    </row>
    <row r="84" spans="2:11" ht="17.25" thickBot="1" x14ac:dyDescent="0.35">
      <c r="C84" s="23" t="s">
        <v>18</v>
      </c>
      <c r="D84" s="24">
        <f>IFERROR((D83/D80),0)</f>
        <v>0</v>
      </c>
      <c r="E84" s="25">
        <f t="shared" ref="E84:J84" si="26">IFERROR((E83/E80),0)</f>
        <v>0</v>
      </c>
      <c r="F84" s="25">
        <f t="shared" si="26"/>
        <v>0</v>
      </c>
      <c r="G84" s="25">
        <f t="shared" si="26"/>
        <v>0</v>
      </c>
      <c r="H84" s="25">
        <f t="shared" si="26"/>
        <v>0</v>
      </c>
      <c r="I84" s="25">
        <f t="shared" si="26"/>
        <v>0</v>
      </c>
      <c r="J84" s="89">
        <f t="shared" si="26"/>
        <v>0</v>
      </c>
      <c r="K84" s="63"/>
    </row>
    <row r="85" spans="2:11" ht="17.25" thickBot="1" x14ac:dyDescent="0.35">
      <c r="B85" s="47" t="s">
        <v>26</v>
      </c>
      <c r="C85" s="55" t="s">
        <v>19</v>
      </c>
      <c r="D85" s="68">
        <f>D120</f>
        <v>43885</v>
      </c>
      <c r="E85" s="69">
        <f t="shared" ref="E85:J85" si="27">E120</f>
        <v>43886</v>
      </c>
      <c r="F85" s="69">
        <f t="shared" si="27"/>
        <v>43887</v>
      </c>
      <c r="G85" s="69">
        <f t="shared" si="27"/>
        <v>43888</v>
      </c>
      <c r="H85" s="69">
        <f t="shared" si="27"/>
        <v>43889</v>
      </c>
      <c r="I85" s="69">
        <f t="shared" si="27"/>
        <v>43890</v>
      </c>
      <c r="J85" s="70">
        <f t="shared" si="27"/>
        <v>43891</v>
      </c>
      <c r="K85" s="56" t="s">
        <v>38</v>
      </c>
    </row>
    <row r="86" spans="2:11" x14ac:dyDescent="0.3">
      <c r="C86" s="52" t="s">
        <v>0</v>
      </c>
      <c r="D86" s="104"/>
      <c r="E86" s="105"/>
      <c r="F86" s="105"/>
      <c r="G86" s="105"/>
      <c r="H86" s="105"/>
      <c r="I86" s="105"/>
      <c r="J86" s="106"/>
      <c r="K86" s="57">
        <f t="shared" si="23"/>
        <v>0</v>
      </c>
    </row>
    <row r="87" spans="2:11" x14ac:dyDescent="0.3">
      <c r="C87" s="53" t="s">
        <v>1</v>
      </c>
      <c r="D87" s="7"/>
      <c r="E87" s="8"/>
      <c r="F87" s="8"/>
      <c r="G87" s="8"/>
      <c r="H87" s="8"/>
      <c r="I87" s="8"/>
      <c r="J87" s="107"/>
      <c r="K87" s="58">
        <f t="shared" si="23"/>
        <v>0</v>
      </c>
    </row>
    <row r="88" spans="2:11" x14ac:dyDescent="0.3">
      <c r="C88" s="53" t="s">
        <v>2</v>
      </c>
      <c r="D88" s="9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8">
        <v>0</v>
      </c>
      <c r="K88" s="59">
        <f t="shared" si="23"/>
        <v>0</v>
      </c>
    </row>
    <row r="89" spans="2:11" x14ac:dyDescent="0.3">
      <c r="C89" s="13" t="s">
        <v>3</v>
      </c>
      <c r="D89" s="14">
        <f>IFERROR(D88/D100,0)</f>
        <v>0</v>
      </c>
      <c r="E89" s="15">
        <f t="shared" ref="E89:J89" si="28">IFERROR(E88/E100,0)</f>
        <v>0</v>
      </c>
      <c r="F89" s="15">
        <f t="shared" si="28"/>
        <v>0</v>
      </c>
      <c r="G89" s="15">
        <f t="shared" si="28"/>
        <v>0</v>
      </c>
      <c r="H89" s="15">
        <f t="shared" si="28"/>
        <v>0</v>
      </c>
      <c r="I89" s="15">
        <f t="shared" si="28"/>
        <v>0</v>
      </c>
      <c r="J89" s="109">
        <f t="shared" si="28"/>
        <v>0</v>
      </c>
      <c r="K89" s="60">
        <f>IFERROR((K88/K100),0)</f>
        <v>0</v>
      </c>
    </row>
    <row r="90" spans="2:11" x14ac:dyDescent="0.3">
      <c r="C90" s="13" t="s">
        <v>4</v>
      </c>
      <c r="D90" s="14">
        <f>SUM((D86*$D$3),(D87*$E$3),D88)</f>
        <v>0</v>
      </c>
      <c r="E90" s="15">
        <f t="shared" ref="E90:J90" si="29">SUM((E86*$D$3),(E87*$E$3),E88)</f>
        <v>0</v>
      </c>
      <c r="F90" s="15">
        <f t="shared" si="29"/>
        <v>0</v>
      </c>
      <c r="G90" s="15">
        <f t="shared" si="29"/>
        <v>0</v>
      </c>
      <c r="H90" s="15">
        <f t="shared" si="29"/>
        <v>0</v>
      </c>
      <c r="I90" s="15">
        <f t="shared" si="29"/>
        <v>0</v>
      </c>
      <c r="J90" s="109">
        <f t="shared" si="29"/>
        <v>0</v>
      </c>
      <c r="K90" s="60">
        <f t="shared" si="23"/>
        <v>0</v>
      </c>
    </row>
    <row r="91" spans="2:11" x14ac:dyDescent="0.3">
      <c r="C91" s="53" t="s">
        <v>5</v>
      </c>
      <c r="D91" s="7"/>
      <c r="E91" s="8"/>
      <c r="F91" s="8"/>
      <c r="G91" s="8"/>
      <c r="H91" s="8"/>
      <c r="I91" s="8"/>
      <c r="J91" s="107"/>
      <c r="K91" s="58"/>
    </row>
    <row r="92" spans="2:11" x14ac:dyDescent="0.3">
      <c r="C92" s="53" t="s">
        <v>6</v>
      </c>
      <c r="D92" s="7"/>
      <c r="E92" s="8"/>
      <c r="F92" s="8"/>
      <c r="G92" s="8"/>
      <c r="H92" s="8"/>
      <c r="I92" s="8"/>
      <c r="J92" s="107"/>
      <c r="K92" s="58"/>
    </row>
    <row r="93" spans="2:11" x14ac:dyDescent="0.3">
      <c r="C93" s="13" t="s">
        <v>7</v>
      </c>
      <c r="D93" s="17">
        <f>IFERROR(IF(VLOOKUP(D91,'필요 경험치'!$B$3:$C$77,2,0),D92/VLOOKUP(D91,'필요 경험치'!$B$3:$C$77,2,0),0),0)</f>
        <v>0</v>
      </c>
      <c r="E93" s="18">
        <f>IFERROR(IF(VLOOKUP(E91,'필요 경험치'!$B$3:$C$77,2,0),E92/VLOOKUP(E91,'필요 경험치'!$B$3:$C$77,2,0),0),0)</f>
        <v>0</v>
      </c>
      <c r="F93" s="18">
        <f>IFERROR(IF(VLOOKUP(F91,'필요 경험치'!$B$3:$C$77,2,0),F92/VLOOKUP(F91,'필요 경험치'!$B$3:$C$77,2,0),0),0)</f>
        <v>0</v>
      </c>
      <c r="G93" s="18">
        <f>IFERROR(IF(VLOOKUP(G91,'필요 경험치'!$B$3:$C$77,2,0),G92/VLOOKUP(G91,'필요 경험치'!$B$3:$C$77,2,0),0),0)</f>
        <v>0</v>
      </c>
      <c r="H93" s="18">
        <f>IFERROR(IF(VLOOKUP(H91,'필요 경험치'!$B$3:$C$77,2,0),H92/VLOOKUP(H91,'필요 경험치'!$B$3:$C$77,2,0),0),0)</f>
        <v>0</v>
      </c>
      <c r="I93" s="18">
        <f>IFERROR(IF(VLOOKUP(I91,'필요 경험치'!$B$3:$C$77,2,0),I92/VLOOKUP(I91,'필요 경험치'!$B$3:$C$77,2,0),0),0)</f>
        <v>0</v>
      </c>
      <c r="J93" s="86">
        <f>IFERROR(IF(VLOOKUP(J91,'필요 경험치'!$B$3:$C$77,2,0),J92/VLOOKUP(J91,'필요 경험치'!$B$3:$C$77,2,0),0),0)</f>
        <v>0</v>
      </c>
      <c r="K93" s="58"/>
    </row>
    <row r="94" spans="2:11" x14ac:dyDescent="0.3">
      <c r="C94" s="53" t="s">
        <v>8</v>
      </c>
      <c r="D94" s="7"/>
      <c r="E94" s="8"/>
      <c r="F94" s="8"/>
      <c r="G94" s="8"/>
      <c r="H94" s="8"/>
      <c r="I94" s="8"/>
      <c r="J94" s="107"/>
      <c r="K94" s="58"/>
    </row>
    <row r="95" spans="2:11" x14ac:dyDescent="0.3">
      <c r="C95" s="53" t="s">
        <v>9</v>
      </c>
      <c r="D95" s="7"/>
      <c r="E95" s="8"/>
      <c r="F95" s="8"/>
      <c r="G95" s="8"/>
      <c r="H95" s="8"/>
      <c r="I95" s="8"/>
      <c r="J95" s="107"/>
      <c r="K95" s="58"/>
    </row>
    <row r="96" spans="2:11" x14ac:dyDescent="0.3">
      <c r="C96" s="13" t="s">
        <v>10</v>
      </c>
      <c r="D96" s="17">
        <f>IFERROR(IF(VLOOKUP(D94,'필요 경험치'!$B$3:$C$77,2,0),D95/VLOOKUP(D94,'필요 경험치'!$B$3:$C$77,2,0),0),0)</f>
        <v>0</v>
      </c>
      <c r="E96" s="18">
        <f>IFERROR(IF(VLOOKUP(E94,'필요 경험치'!$B$3:$C$77,2,0),E95/VLOOKUP(E94,'필요 경험치'!$B$3:$C$77,2,0),0),0)</f>
        <v>0</v>
      </c>
      <c r="F96" s="18">
        <f>IFERROR(IF(VLOOKUP(F94,'필요 경험치'!$B$3:$C$77,2,0),F95/VLOOKUP(F94,'필요 경험치'!$B$3:$C$77,2,0),0),0)</f>
        <v>0</v>
      </c>
      <c r="G96" s="18">
        <f>IFERROR(IF(VLOOKUP(G94,'필요 경험치'!$B$3:$C$77,2,0),G95/VLOOKUP(G94,'필요 경험치'!$B$3:$C$77,2,0),0),0)</f>
        <v>0</v>
      </c>
      <c r="H96" s="18">
        <f>IFERROR(IF(VLOOKUP(H94,'필요 경험치'!$B$3:$C$77,2,0),H95/VLOOKUP(H94,'필요 경험치'!$B$3:$C$77,2,0),0),0)</f>
        <v>0</v>
      </c>
      <c r="I96" s="18">
        <f>IFERROR(IF(VLOOKUP(I94,'필요 경험치'!$B$3:$C$77,2,0),I95/VLOOKUP(I94,'필요 경험치'!$B$3:$C$77,2,0),0),0)</f>
        <v>0</v>
      </c>
      <c r="J96" s="86">
        <f>IFERROR(IF(VLOOKUP(J94,'필요 경험치'!$B$3:$C$77,2,0),J95/VLOOKUP(J94,'필요 경험치'!$B$3:$C$77,2,0),0),0)</f>
        <v>0</v>
      </c>
      <c r="K96" s="58"/>
    </row>
    <row r="97" spans="3:11" x14ac:dyDescent="0.3">
      <c r="C97" s="53" t="s">
        <v>11</v>
      </c>
      <c r="D97" s="7"/>
      <c r="E97" s="8"/>
      <c r="F97" s="8"/>
      <c r="G97" s="8"/>
      <c r="H97" s="8"/>
      <c r="I97" s="8"/>
      <c r="J97" s="107"/>
      <c r="K97" s="58">
        <f t="shared" si="23"/>
        <v>0</v>
      </c>
    </row>
    <row r="98" spans="3:11" x14ac:dyDescent="0.3">
      <c r="C98" s="53" t="s">
        <v>13</v>
      </c>
      <c r="D98" s="7"/>
      <c r="E98" s="8"/>
      <c r="F98" s="8"/>
      <c r="G98" s="8"/>
      <c r="H98" s="8"/>
      <c r="I98" s="8"/>
      <c r="J98" s="107"/>
      <c r="K98" s="58">
        <f t="shared" si="23"/>
        <v>0</v>
      </c>
    </row>
    <row r="99" spans="3:11" x14ac:dyDescent="0.3">
      <c r="C99" s="53" t="s">
        <v>14</v>
      </c>
      <c r="D99" s="7"/>
      <c r="E99" s="8"/>
      <c r="F99" s="8"/>
      <c r="G99" s="8"/>
      <c r="H99" s="8"/>
      <c r="I99" s="8"/>
      <c r="J99" s="107"/>
      <c r="K99" s="58">
        <f t="shared" si="23"/>
        <v>0</v>
      </c>
    </row>
    <row r="100" spans="3:11" x14ac:dyDescent="0.3">
      <c r="C100" s="13" t="s">
        <v>12</v>
      </c>
      <c r="D100" s="26">
        <f>(SUM(D98,D99)/2)</f>
        <v>0</v>
      </c>
      <c r="E100" s="27">
        <f t="shared" ref="E100:J100" si="30">(SUM(E98,E99)/2)</f>
        <v>0</v>
      </c>
      <c r="F100" s="27">
        <f t="shared" si="30"/>
        <v>0</v>
      </c>
      <c r="G100" s="27">
        <f t="shared" si="30"/>
        <v>0</v>
      </c>
      <c r="H100" s="27">
        <f t="shared" si="30"/>
        <v>0</v>
      </c>
      <c r="I100" s="27">
        <f t="shared" si="30"/>
        <v>0</v>
      </c>
      <c r="J100" s="110">
        <f t="shared" si="30"/>
        <v>0</v>
      </c>
      <c r="K100" s="61">
        <f t="shared" si="23"/>
        <v>0</v>
      </c>
    </row>
    <row r="101" spans="3:11" x14ac:dyDescent="0.3">
      <c r="C101" s="13" t="s">
        <v>15</v>
      </c>
      <c r="D101" s="81">
        <f>IFERROR(IF(D94=D91,D95-D92,IF(D94-D91&gt;0,VLOOKUP(D94-1,'필요 경험치'!$E$3:$F$78,2,0)-VLOOKUP('2월'!D91-1,'필요 경험치'!$E$3:$F$78,2,0)-'2월'!D92+'10월'!D95,0)),0)</f>
        <v>0</v>
      </c>
      <c r="E101" s="85">
        <f>IFERROR(IF(E94=E91,E95-E92,IF(E94-E91&gt;0,VLOOKUP(E94-1,'필요 경험치'!$E$3:$F$78,2,0)-VLOOKUP('2월'!E91-1,'필요 경험치'!$E$3:$F$78,2,0)-'2월'!E92+'10월'!E95,0)),0)</f>
        <v>0</v>
      </c>
      <c r="F101" s="85">
        <f>IFERROR(IF(F94=F91,F95-F92,IF(F94-F91&gt;0,VLOOKUP(F94-1,'필요 경험치'!$E$3:$F$78,2,0)-VLOOKUP('2월'!F91-1,'필요 경험치'!$E$3:$F$78,2,0)-'2월'!F92+'10월'!F95,0)),0)</f>
        <v>0</v>
      </c>
      <c r="G101" s="85">
        <f>IFERROR(IF(G94=G91,G95-G92,IF(G94-G91&gt;0,VLOOKUP(G94-1,'필요 경험치'!$E$3:$F$78,2,0)-VLOOKUP('2월'!G91-1,'필요 경험치'!$E$3:$F$78,2,0)-'2월'!G92+'10월'!G95,0)),0)</f>
        <v>0</v>
      </c>
      <c r="H101" s="85">
        <f>IFERROR(IF(H94=H91,H95-H92,IF(H94-H91&gt;0,VLOOKUP(H94-1,'필요 경험치'!$E$3:$F$78,2,0)-VLOOKUP('2월'!H91-1,'필요 경험치'!$E$3:$F$78,2,0)-'2월'!H92+'10월'!H95,0)),0)</f>
        <v>0</v>
      </c>
      <c r="I101" s="85">
        <f>IFERROR(IF(I94=I91,I95-I92,IF(I94-I91&gt;0,VLOOKUP(I94-1,'필요 경험치'!$E$3:$F$78,2,0)-VLOOKUP('2월'!I91-1,'필요 경험치'!$E$3:$F$78,2,0)-'2월'!I92+'10월'!I95,0)),0)</f>
        <v>0</v>
      </c>
      <c r="J101" s="87">
        <f>IFERROR(IF(J94=J91,J95-J92,IF(J94-J91&gt;0,VLOOKUP(J94-1,'필요 경험치'!$E$3:$F$78,2,0)-VLOOKUP('2월'!J91-1,'필요 경험치'!$E$3:$F$78,2,0)-'2월'!J92+'10월'!J95,0)),0)</f>
        <v>0</v>
      </c>
      <c r="K101" s="62">
        <f t="shared" si="23"/>
        <v>0</v>
      </c>
    </row>
    <row r="102" spans="3:11" x14ac:dyDescent="0.3">
      <c r="C102" s="13" t="s">
        <v>16</v>
      </c>
      <c r="D102" s="19">
        <f>IFERROR((D101/D100),0)</f>
        <v>0</v>
      </c>
      <c r="E102" s="20">
        <f t="shared" ref="E102:J102" si="31">IFERROR((E101/E100),0)</f>
        <v>0</v>
      </c>
      <c r="F102" s="20">
        <f t="shared" si="31"/>
        <v>0</v>
      </c>
      <c r="G102" s="20">
        <f t="shared" si="31"/>
        <v>0</v>
      </c>
      <c r="H102" s="20">
        <f t="shared" si="31"/>
        <v>0</v>
      </c>
      <c r="I102" s="20">
        <f t="shared" si="31"/>
        <v>0</v>
      </c>
      <c r="J102" s="111">
        <f t="shared" si="31"/>
        <v>0</v>
      </c>
      <c r="K102" s="62">
        <f>IFERROR((K101/K100),0)</f>
        <v>0</v>
      </c>
    </row>
    <row r="103" spans="3:11" x14ac:dyDescent="0.3">
      <c r="C103" s="13" t="s">
        <v>17</v>
      </c>
      <c r="D103" s="21">
        <f>IFERROR(IF(VLOOKUP(D91,'필요 경험치'!$B$3:$C$77,2,0),D101/VLOOKUP(D91,'필요 경험치'!$B$3:$C$77,2,0),0),0)</f>
        <v>0</v>
      </c>
      <c r="E103" s="22">
        <f>IFERROR(IF(VLOOKUP(E91,'필요 경험치'!$B$3:$C$77,2,0),E101/VLOOKUP(E91,'필요 경험치'!$B$3:$C$77,2,0),0),0)</f>
        <v>0</v>
      </c>
      <c r="F103" s="22">
        <f>IFERROR(IF(VLOOKUP(F91,'필요 경험치'!$B$3:$C$77,2,0),F101/VLOOKUP(F91,'필요 경험치'!$B$3:$C$77,2,0),0),0)</f>
        <v>0</v>
      </c>
      <c r="G103" s="22">
        <f>IFERROR(IF(VLOOKUP(G91,'필요 경험치'!$B$3:$C$77,2,0),G101/VLOOKUP(G91,'필요 경험치'!$B$3:$C$77,2,0),0),0)</f>
        <v>0</v>
      </c>
      <c r="H103" s="22">
        <f>IFERROR(IF(VLOOKUP(H91,'필요 경험치'!$B$3:$C$77,2,0),H101/VLOOKUP(H91,'필요 경험치'!$B$3:$C$77,2,0),0),0)</f>
        <v>0</v>
      </c>
      <c r="I103" s="22">
        <f>IFERROR(IF(VLOOKUP(I91,'필요 경험치'!$B$3:$C$77,2,0),I101/VLOOKUP(I91,'필요 경험치'!$B$3:$C$77,2,0),0),0)</f>
        <v>0</v>
      </c>
      <c r="J103" s="88">
        <f>IFERROR(IF(VLOOKUP(J91,'필요 경험치'!$B$3:$C$77,2,0),J101/VLOOKUP(J91,'필요 경험치'!$B$3:$C$77,2,0),0),0)</f>
        <v>0</v>
      </c>
      <c r="K103" s="58"/>
    </row>
    <row r="104" spans="3:11" ht="17.25" thickBot="1" x14ac:dyDescent="0.35">
      <c r="C104" s="23" t="s">
        <v>18</v>
      </c>
      <c r="D104" s="24">
        <f>IFERROR((D103/D100),0)</f>
        <v>0</v>
      </c>
      <c r="E104" s="25">
        <f t="shared" ref="E104:J104" si="32">IFERROR((E103/E100),0)</f>
        <v>0</v>
      </c>
      <c r="F104" s="25">
        <f t="shared" si="32"/>
        <v>0</v>
      </c>
      <c r="G104" s="25">
        <f t="shared" si="32"/>
        <v>0</v>
      </c>
      <c r="H104" s="25">
        <f t="shared" si="32"/>
        <v>0</v>
      </c>
      <c r="I104" s="25">
        <f t="shared" si="32"/>
        <v>0</v>
      </c>
      <c r="J104" s="89">
        <f t="shared" si="32"/>
        <v>0</v>
      </c>
      <c r="K104" s="64"/>
    </row>
    <row r="115" spans="3:10" x14ac:dyDescent="0.3">
      <c r="C115" s="66"/>
      <c r="D115" s="66"/>
      <c r="E115" s="66"/>
      <c r="F115" s="66"/>
      <c r="G115" s="66"/>
      <c r="H115" s="66"/>
      <c r="I115" s="66"/>
      <c r="J115" s="66"/>
    </row>
    <row r="116" spans="3:10" x14ac:dyDescent="0.3">
      <c r="C116" s="66">
        <f>WEEKDAY(C5)</f>
        <v>7</v>
      </c>
      <c r="D116" s="67">
        <f>DATEVALUE(C5)-(C116-2)</f>
        <v>43857</v>
      </c>
      <c r="E116" s="67">
        <f>(D116+1)</f>
        <v>43858</v>
      </c>
      <c r="F116" s="67">
        <f t="shared" ref="F116:J116" si="33">(E116+1)</f>
        <v>43859</v>
      </c>
      <c r="G116" s="67">
        <f t="shared" si="33"/>
        <v>43860</v>
      </c>
      <c r="H116" s="67">
        <f t="shared" si="33"/>
        <v>43861</v>
      </c>
      <c r="I116" s="67">
        <f t="shared" si="33"/>
        <v>43862</v>
      </c>
      <c r="J116" s="67">
        <f t="shared" si="33"/>
        <v>43863</v>
      </c>
    </row>
    <row r="117" spans="3:10" x14ac:dyDescent="0.3">
      <c r="C117" s="66"/>
      <c r="D117" s="67">
        <f>D116+7</f>
        <v>43864</v>
      </c>
      <c r="E117" s="67">
        <f t="shared" ref="E117:J120" si="34">E116+7</f>
        <v>43865</v>
      </c>
      <c r="F117" s="67">
        <f t="shared" si="34"/>
        <v>43866</v>
      </c>
      <c r="G117" s="67">
        <f t="shared" si="34"/>
        <v>43867</v>
      </c>
      <c r="H117" s="67">
        <f t="shared" si="34"/>
        <v>43868</v>
      </c>
      <c r="I117" s="67">
        <f t="shared" si="34"/>
        <v>43869</v>
      </c>
      <c r="J117" s="67">
        <f t="shared" si="34"/>
        <v>43870</v>
      </c>
    </row>
    <row r="118" spans="3:10" x14ac:dyDescent="0.3">
      <c r="C118" s="66"/>
      <c r="D118" s="67">
        <f t="shared" ref="D118:D120" si="35">D117+7</f>
        <v>43871</v>
      </c>
      <c r="E118" s="67">
        <f t="shared" si="34"/>
        <v>43872</v>
      </c>
      <c r="F118" s="67">
        <f t="shared" si="34"/>
        <v>43873</v>
      </c>
      <c r="G118" s="67">
        <f t="shared" si="34"/>
        <v>43874</v>
      </c>
      <c r="H118" s="67">
        <f t="shared" si="34"/>
        <v>43875</v>
      </c>
      <c r="I118" s="67">
        <f t="shared" si="34"/>
        <v>43876</v>
      </c>
      <c r="J118" s="67">
        <f t="shared" si="34"/>
        <v>43877</v>
      </c>
    </row>
    <row r="119" spans="3:10" x14ac:dyDescent="0.3">
      <c r="C119" s="66"/>
      <c r="D119" s="67">
        <f t="shared" si="35"/>
        <v>43878</v>
      </c>
      <c r="E119" s="67">
        <f t="shared" si="34"/>
        <v>43879</v>
      </c>
      <c r="F119" s="67">
        <f t="shared" si="34"/>
        <v>43880</v>
      </c>
      <c r="G119" s="67">
        <f t="shared" si="34"/>
        <v>43881</v>
      </c>
      <c r="H119" s="67">
        <f t="shared" si="34"/>
        <v>43882</v>
      </c>
      <c r="I119" s="67">
        <f t="shared" si="34"/>
        <v>43883</v>
      </c>
      <c r="J119" s="67">
        <f t="shared" si="34"/>
        <v>43884</v>
      </c>
    </row>
    <row r="120" spans="3:10" x14ac:dyDescent="0.3">
      <c r="C120" s="66"/>
      <c r="D120" s="67">
        <f t="shared" si="35"/>
        <v>43885</v>
      </c>
      <c r="E120" s="67">
        <f t="shared" si="34"/>
        <v>43886</v>
      </c>
      <c r="F120" s="67">
        <f t="shared" si="34"/>
        <v>43887</v>
      </c>
      <c r="G120" s="67">
        <f t="shared" si="34"/>
        <v>43888</v>
      </c>
      <c r="H120" s="67">
        <f t="shared" si="34"/>
        <v>43889</v>
      </c>
      <c r="I120" s="67">
        <f t="shared" si="34"/>
        <v>43890</v>
      </c>
      <c r="J120" s="67">
        <f t="shared" si="34"/>
        <v>43891</v>
      </c>
    </row>
    <row r="121" spans="3:10" x14ac:dyDescent="0.3">
      <c r="C121" s="66"/>
      <c r="D121" s="66"/>
      <c r="E121" s="66"/>
      <c r="F121" s="66"/>
      <c r="G121" s="66"/>
      <c r="H121" s="66"/>
      <c r="I121" s="66"/>
      <c r="J121" s="66"/>
    </row>
  </sheetData>
  <sheetProtection algorithmName="SHA-512" hashValue="F4+RAzyhNWlkmy6p7V+TKcfXjXaIpv51OtfK/TgHdBect0Q/8FKGB+y+vXDrJqZLC3e59iJ5JpC+AK8lRp2ixA==" saltValue="BQkpDW1vsMtsgCCjY5/F3w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D17" sqref="D17"/>
    </sheetView>
  </sheetViews>
  <sheetFormatPr defaultRowHeight="16.5" x14ac:dyDescent="0.3"/>
  <cols>
    <col min="1" max="1" width="9" style="36"/>
    <col min="2" max="2" width="11.625" style="36" bestFit="1" customWidth="1"/>
    <col min="3" max="7" width="17.375" style="36" customWidth="1"/>
    <col min="8" max="16384" width="9" style="36"/>
  </cols>
  <sheetData>
    <row r="2" spans="1:8" ht="17.25" thickBot="1" x14ac:dyDescent="0.35">
      <c r="B2" s="39"/>
      <c r="C2" s="39"/>
      <c r="D2" s="39"/>
      <c r="E2" s="39"/>
      <c r="F2" s="39"/>
      <c r="G2" s="39"/>
    </row>
    <row r="3" spans="1:8" ht="17.25" thickBot="1" x14ac:dyDescent="0.35">
      <c r="A3" s="37"/>
      <c r="B3" s="1"/>
      <c r="C3" s="34" t="s">
        <v>43</v>
      </c>
      <c r="D3" s="34" t="s">
        <v>44</v>
      </c>
      <c r="E3" s="34" t="s">
        <v>45</v>
      </c>
      <c r="F3" s="34" t="s">
        <v>46</v>
      </c>
      <c r="G3" s="35" t="s">
        <v>47</v>
      </c>
      <c r="H3" s="38"/>
    </row>
    <row r="4" spans="1:8" x14ac:dyDescent="0.3">
      <c r="A4" s="37"/>
      <c r="B4" s="41" t="s">
        <v>27</v>
      </c>
      <c r="C4" s="71">
        <f>SUM('10월'!K6,'10월'!K26,'10월'!K46,'10월'!K66,'10월'!K86)</f>
        <v>0</v>
      </c>
      <c r="D4" s="72">
        <f>SUM('11월'!K6,'11월'!K26,'11월'!K46,'11월'!K66,'11월'!K86)</f>
        <v>0</v>
      </c>
      <c r="E4" s="72">
        <f>SUM('12월'!K6,'12월'!K26,'12월'!K46,'12월'!K66,'12월'!K86)</f>
        <v>0</v>
      </c>
      <c r="F4" s="72">
        <f>SUM('1월'!K6,'1월'!K26,'1월'!K46,'1월'!K66,'1월'!K86)</f>
        <v>0</v>
      </c>
      <c r="G4" s="73">
        <f>SUM('2월'!K6,'2월'!K26,'2월'!K46,'2월'!K66,'2월'!K86)</f>
        <v>0</v>
      </c>
      <c r="H4" s="38"/>
    </row>
    <row r="5" spans="1:8" x14ac:dyDescent="0.3">
      <c r="A5" s="37"/>
      <c r="B5" s="28" t="s">
        <v>28</v>
      </c>
      <c r="C5" s="74">
        <f>SUM('10월'!K7,'10월'!K27,'10월'!K47,'10월'!K67,'10월'!K87)</f>
        <v>0</v>
      </c>
      <c r="D5" s="50">
        <f>SUM('11월'!K7,'11월'!K27,'11월'!K47,'11월'!K67,'11월'!K87)</f>
        <v>0</v>
      </c>
      <c r="E5" s="50">
        <f>SUM('12월'!K7,'12월'!K27,'12월'!K47,'12월'!K67,'12월'!K87)</f>
        <v>0</v>
      </c>
      <c r="F5" s="50">
        <f>SUM('1월'!K7,'1월'!K27,'1월'!K47,'1월'!K67,'1월'!K87)</f>
        <v>0</v>
      </c>
      <c r="G5" s="51">
        <f>SUM('2월'!K7,'2월'!K27,'2월'!K47,'2월'!K67,'2월'!K87)</f>
        <v>0</v>
      </c>
      <c r="H5" s="38"/>
    </row>
    <row r="6" spans="1:8" x14ac:dyDescent="0.3">
      <c r="A6" s="37"/>
      <c r="B6" s="28" t="s">
        <v>29</v>
      </c>
      <c r="C6" s="75">
        <f>SUM('10월'!K8,'10월'!K28,'10월'!K48,'10월'!K68,'10월'!K88)</f>
        <v>0</v>
      </c>
      <c r="D6" s="30">
        <f>SUM('11월'!K8,'11월'!K28,'11월'!K48,'11월'!K68,'11월'!K88)</f>
        <v>0</v>
      </c>
      <c r="E6" s="30">
        <f>SUM('12월'!K8,'12월'!K28,'12월'!K48,'12월'!K68,'12월'!K88)</f>
        <v>0</v>
      </c>
      <c r="F6" s="30">
        <f>SUM('1월'!K8,'1월'!K28,'1월'!K48,'1월'!K68,'1월'!K88)</f>
        <v>0</v>
      </c>
      <c r="G6" s="31">
        <f>SUM('2월'!K8,'2월'!K28,'2월'!K48,'2월'!K68,'2월'!K88)</f>
        <v>0</v>
      </c>
      <c r="H6" s="38"/>
    </row>
    <row r="7" spans="1:8" x14ac:dyDescent="0.3">
      <c r="A7" s="37"/>
      <c r="B7" s="28" t="s">
        <v>30</v>
      </c>
      <c r="C7" s="75">
        <f>SUM('10월'!K10,'10월'!K30,'10월'!K50,'10월'!K70,'10월'!K90)</f>
        <v>0</v>
      </c>
      <c r="D7" s="30">
        <f>SUM('11월'!K10,'11월'!K30,'11월'!K50,'11월'!K70,'11월'!K90)</f>
        <v>0</v>
      </c>
      <c r="E7" s="30">
        <f>SUM('12월'!K10,'12월'!K30,'12월'!K50,'12월'!K70,'12월'!K90)</f>
        <v>0</v>
      </c>
      <c r="F7" s="30">
        <f>SUM('1월'!K10,'1월'!K30,'1월'!K50,'1월'!K70,'1월'!K90)</f>
        <v>0</v>
      </c>
      <c r="G7" s="31">
        <f>SUM('2월'!K10,'2월'!K30,'2월'!K50,'2월'!K70,'2월'!K90)</f>
        <v>0</v>
      </c>
      <c r="H7" s="38"/>
    </row>
    <row r="8" spans="1:8" x14ac:dyDescent="0.3">
      <c r="A8" s="37"/>
      <c r="B8" s="28" t="s">
        <v>31</v>
      </c>
      <c r="C8" s="74">
        <f>SUM('10월'!K21,'10월'!K41,'10월'!K61,'10월'!K81,'10월'!K101)</f>
        <v>0</v>
      </c>
      <c r="D8" s="50">
        <f>SUM('11월'!K21,'11월'!K41,'11월'!K61,'11월'!K81,'11월'!K101)</f>
        <v>0</v>
      </c>
      <c r="E8" s="50">
        <f>SUM('12월'!K21,'12월'!K41,'12월'!K61,'12월'!K81,'12월'!K101)</f>
        <v>0</v>
      </c>
      <c r="F8" s="50">
        <f>SUM('1월'!K21,'1월'!K41,'1월'!K61,'1월'!K81,'1월'!K101)</f>
        <v>0</v>
      </c>
      <c r="G8" s="51">
        <f>SUM('2월'!K21,'2월'!K41,'2월'!K61,'2월'!K81,'2월'!K101)</f>
        <v>0</v>
      </c>
      <c r="H8" s="38"/>
    </row>
    <row r="9" spans="1:8" x14ac:dyDescent="0.3">
      <c r="A9" s="37"/>
      <c r="B9" s="28" t="s">
        <v>50</v>
      </c>
      <c r="C9" s="74">
        <f>IFERROR(C8/C11,0)</f>
        <v>0</v>
      </c>
      <c r="D9" s="49">
        <f t="shared" ref="D9:G9" si="0">IFERROR(D8/D11,0)</f>
        <v>0</v>
      </c>
      <c r="E9" s="49">
        <f t="shared" si="0"/>
        <v>0</v>
      </c>
      <c r="F9" s="49">
        <f t="shared" si="0"/>
        <v>0</v>
      </c>
      <c r="G9" s="76">
        <f t="shared" si="0"/>
        <v>0</v>
      </c>
      <c r="H9" s="38"/>
    </row>
    <row r="10" spans="1:8" x14ac:dyDescent="0.3">
      <c r="A10" s="37"/>
      <c r="B10" s="28" t="s">
        <v>32</v>
      </c>
      <c r="C10" s="74">
        <f>SUM('10월'!K17,'10월'!K37,'10월'!K57,'10월'!K77,'10월'!K97)</f>
        <v>0</v>
      </c>
      <c r="D10" s="50">
        <f>SUM('11월'!K17,'11월'!K37,'11월'!K57,'11월'!K77,'11월'!K97)</f>
        <v>0</v>
      </c>
      <c r="E10" s="50">
        <f>SUM('12월'!K17,'12월'!K37,'12월'!K57,'12월'!K77,'12월'!K97)</f>
        <v>0</v>
      </c>
      <c r="F10" s="50">
        <f>SUM('1월'!K17,'1월'!K37,'1월'!K57,'1월'!K77,'1월'!K97)</f>
        <v>0</v>
      </c>
      <c r="G10" s="51">
        <f>SUM('2월'!K17,'2월'!K37,'2월'!K57,'2월'!K77,'2월'!K97)</f>
        <v>0</v>
      </c>
      <c r="H10" s="38"/>
    </row>
    <row r="11" spans="1:8" ht="17.25" thickBot="1" x14ac:dyDescent="0.35">
      <c r="A11" s="37"/>
      <c r="B11" s="29" t="s">
        <v>33</v>
      </c>
      <c r="C11" s="77">
        <f>SUM('10월'!K100,'10월'!K80,'10월'!K60,'10월'!K40,'10월'!K20)</f>
        <v>0</v>
      </c>
      <c r="D11" s="32">
        <f>SUM('11월'!K100,'11월'!K80,'11월'!K60,'11월'!K40,'11월'!K20)</f>
        <v>0</v>
      </c>
      <c r="E11" s="32">
        <f>SUM('12월'!K100,'12월'!K80,'12월'!K60,'12월'!K40,'12월'!K20)</f>
        <v>0</v>
      </c>
      <c r="F11" s="32">
        <f>SUM('1월'!K100,'1월'!K80,'1월'!K60,'1월'!K40,'1월'!K20)</f>
        <v>0</v>
      </c>
      <c r="G11" s="33">
        <f>SUM('2월'!K100,'2월'!K80,'2월'!K60,'2월'!K40,'2월'!K20)</f>
        <v>0</v>
      </c>
      <c r="H11" s="38"/>
    </row>
    <row r="12" spans="1:8" x14ac:dyDescent="0.3">
      <c r="B12" s="40"/>
      <c r="C12" s="40"/>
      <c r="D12" s="40"/>
      <c r="E12" s="40"/>
      <c r="F12" s="40"/>
      <c r="G12" s="40"/>
    </row>
  </sheetData>
  <sheetProtection algorithmName="SHA-512" hashValue="mHbiEHwD+CllYz3PTpwH5T96SNOEo+uMY45smawjGuiv4kvuEfIdgVpZIDO8MKvFYA8JDqmJ/fBtSSELHKRosQ==" saltValue="cZpuhjqYKa8V2Yd2MZOSHQ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selection activeCell="I4" sqref="I4"/>
    </sheetView>
  </sheetViews>
  <sheetFormatPr defaultRowHeight="17.25" thickBottom="1" x14ac:dyDescent="0.35"/>
  <cols>
    <col min="1" max="1" width="9" style="42"/>
    <col min="2" max="2" width="9.25" style="42" bestFit="1" customWidth="1"/>
    <col min="3" max="3" width="17.375" style="42" bestFit="1" customWidth="1"/>
    <col min="4" max="4" width="9" style="42"/>
    <col min="5" max="5" width="9.25" style="42" customWidth="1"/>
    <col min="6" max="6" width="18.5" style="42" bestFit="1" customWidth="1"/>
    <col min="7" max="16384" width="9" style="42"/>
  </cols>
  <sheetData>
    <row r="1" spans="1:6" thickBot="1" x14ac:dyDescent="0.35">
      <c r="C1" s="45"/>
    </row>
    <row r="2" spans="1:6" thickBot="1" x14ac:dyDescent="0.35">
      <c r="B2" s="118"/>
      <c r="C2" s="119" t="s">
        <v>52</v>
      </c>
      <c r="D2" s="44"/>
      <c r="E2" s="90"/>
      <c r="F2" s="91" t="s">
        <v>51</v>
      </c>
    </row>
    <row r="3" spans="1:6" thickBot="1" x14ac:dyDescent="0.35">
      <c r="A3" s="43"/>
      <c r="B3" s="2">
        <v>200</v>
      </c>
      <c r="C3" s="78">
        <v>2207026470</v>
      </c>
      <c r="D3" s="44"/>
      <c r="E3" s="92">
        <v>199</v>
      </c>
      <c r="F3" s="93">
        <v>13563925595</v>
      </c>
    </row>
    <row r="4" spans="1:6" thickBot="1" x14ac:dyDescent="0.35">
      <c r="A4" s="43"/>
      <c r="B4" s="3">
        <v>201</v>
      </c>
      <c r="C4" s="79">
        <v>2471869646</v>
      </c>
      <c r="D4" s="44"/>
      <c r="E4" s="94">
        <v>200</v>
      </c>
      <c r="F4" s="94">
        <v>15770952065</v>
      </c>
    </row>
    <row r="5" spans="1:6" thickBot="1" x14ac:dyDescent="0.35">
      <c r="A5" s="43"/>
      <c r="B5" s="3">
        <v>202</v>
      </c>
      <c r="C5" s="79">
        <v>2768494003</v>
      </c>
      <c r="D5" s="44"/>
      <c r="E5" s="94">
        <v>201</v>
      </c>
      <c r="F5" s="94">
        <v>18242821711</v>
      </c>
    </row>
    <row r="6" spans="1:6" thickBot="1" x14ac:dyDescent="0.35">
      <c r="A6" s="43"/>
      <c r="B6" s="3">
        <v>203</v>
      </c>
      <c r="C6" s="79">
        <v>3100713283</v>
      </c>
      <c r="D6" s="44"/>
      <c r="E6" s="94">
        <v>202</v>
      </c>
      <c r="F6" s="94">
        <v>21011315714</v>
      </c>
    </row>
    <row r="7" spans="1:6" thickBot="1" x14ac:dyDescent="0.35">
      <c r="A7" s="43"/>
      <c r="B7" s="3">
        <v>204</v>
      </c>
      <c r="C7" s="79">
        <v>3472798876</v>
      </c>
      <c r="D7" s="44"/>
      <c r="E7" s="94">
        <v>203</v>
      </c>
      <c r="F7" s="94">
        <v>24112028997</v>
      </c>
    </row>
    <row r="8" spans="1:6" thickBot="1" x14ac:dyDescent="0.35">
      <c r="A8" s="43"/>
      <c r="B8" s="3">
        <v>205</v>
      </c>
      <c r="C8" s="79">
        <v>3889534741</v>
      </c>
      <c r="D8" s="44"/>
      <c r="E8" s="94">
        <v>204</v>
      </c>
      <c r="F8" s="94">
        <v>27584827873</v>
      </c>
    </row>
    <row r="9" spans="1:6" thickBot="1" x14ac:dyDescent="0.35">
      <c r="A9" s="43"/>
      <c r="B9" s="3">
        <v>206</v>
      </c>
      <c r="C9" s="79">
        <v>4356278909</v>
      </c>
      <c r="D9" s="44"/>
      <c r="E9" s="94">
        <v>205</v>
      </c>
      <c r="F9" s="94">
        <v>31474362614</v>
      </c>
    </row>
    <row r="10" spans="1:6" thickBot="1" x14ac:dyDescent="0.35">
      <c r="A10" s="43"/>
      <c r="B10" s="3">
        <v>207</v>
      </c>
      <c r="C10" s="79">
        <v>4879032378</v>
      </c>
      <c r="D10" s="44"/>
      <c r="E10" s="94">
        <v>206</v>
      </c>
      <c r="F10" s="94">
        <v>35830641523</v>
      </c>
    </row>
    <row r="11" spans="1:6" thickBot="1" x14ac:dyDescent="0.35">
      <c r="A11" s="43"/>
      <c r="B11" s="3">
        <v>208</v>
      </c>
      <c r="C11" s="79">
        <v>5464516263</v>
      </c>
      <c r="D11" s="44"/>
      <c r="E11" s="94">
        <v>207</v>
      </c>
      <c r="F11" s="94">
        <v>40709673901</v>
      </c>
    </row>
    <row r="12" spans="1:6" thickBot="1" x14ac:dyDescent="0.35">
      <c r="A12" s="43"/>
      <c r="B12" s="3">
        <v>209</v>
      </c>
      <c r="C12" s="79">
        <v>6120258214</v>
      </c>
      <c r="D12" s="44"/>
      <c r="E12" s="94">
        <v>208</v>
      </c>
      <c r="F12" s="94">
        <v>46174190164</v>
      </c>
    </row>
    <row r="13" spans="1:6" thickBot="1" x14ac:dyDescent="0.35">
      <c r="A13" s="43"/>
      <c r="B13" s="3">
        <v>210</v>
      </c>
      <c r="C13" s="79">
        <v>16830710088</v>
      </c>
      <c r="D13" s="44"/>
      <c r="E13" s="94">
        <v>209</v>
      </c>
      <c r="F13" s="94">
        <v>52294448378</v>
      </c>
    </row>
    <row r="14" spans="1:6" thickBot="1" x14ac:dyDescent="0.35">
      <c r="A14" s="43"/>
      <c r="B14" s="3">
        <v>211</v>
      </c>
      <c r="C14" s="79">
        <v>18177166895</v>
      </c>
      <c r="D14" s="44"/>
      <c r="E14" s="94">
        <v>210</v>
      </c>
      <c r="F14" s="94">
        <v>69125158466</v>
      </c>
    </row>
    <row r="15" spans="1:6" thickBot="1" x14ac:dyDescent="0.35">
      <c r="A15" s="43"/>
      <c r="B15" s="3">
        <v>212</v>
      </c>
      <c r="C15" s="79">
        <v>19631340246</v>
      </c>
      <c r="D15" s="44"/>
      <c r="E15" s="94">
        <v>211</v>
      </c>
      <c r="F15" s="94">
        <v>87302325361</v>
      </c>
    </row>
    <row r="16" spans="1:6" thickBot="1" x14ac:dyDescent="0.35">
      <c r="A16" s="43"/>
      <c r="B16" s="3">
        <v>213</v>
      </c>
      <c r="C16" s="79">
        <v>21201847465</v>
      </c>
      <c r="D16" s="44"/>
      <c r="E16" s="94">
        <v>212</v>
      </c>
      <c r="F16" s="94">
        <v>106933665607</v>
      </c>
    </row>
    <row r="17" spans="1:6" thickBot="1" x14ac:dyDescent="0.35">
      <c r="A17" s="43"/>
      <c r="B17" s="3">
        <v>214</v>
      </c>
      <c r="C17" s="79">
        <v>22897995262</v>
      </c>
      <c r="D17" s="44"/>
      <c r="E17" s="94">
        <v>213</v>
      </c>
      <c r="F17" s="94">
        <v>128135513072</v>
      </c>
    </row>
    <row r="18" spans="1:6" thickBot="1" x14ac:dyDescent="0.35">
      <c r="A18" s="43"/>
      <c r="B18" s="3">
        <v>215</v>
      </c>
      <c r="C18" s="79">
        <v>24729834882</v>
      </c>
      <c r="D18" s="44"/>
      <c r="E18" s="94">
        <v>214</v>
      </c>
      <c r="F18" s="94">
        <v>151033508334</v>
      </c>
    </row>
    <row r="19" spans="1:6" thickBot="1" x14ac:dyDescent="0.35">
      <c r="A19" s="43"/>
      <c r="B19" s="3">
        <v>216</v>
      </c>
      <c r="C19" s="79">
        <v>26708221672</v>
      </c>
      <c r="D19" s="44"/>
      <c r="E19" s="94">
        <v>215</v>
      </c>
      <c r="F19" s="94">
        <v>175763343216</v>
      </c>
    </row>
    <row r="20" spans="1:6" thickBot="1" x14ac:dyDescent="0.35">
      <c r="A20" s="43"/>
      <c r="B20" s="3">
        <v>217</v>
      </c>
      <c r="C20" s="79">
        <v>28844879405</v>
      </c>
      <c r="D20" s="44"/>
      <c r="E20" s="94">
        <v>216</v>
      </c>
      <c r="F20" s="94">
        <v>202471564888</v>
      </c>
    </row>
    <row r="21" spans="1:6" thickBot="1" x14ac:dyDescent="0.35">
      <c r="A21" s="43"/>
      <c r="B21" s="3">
        <v>218</v>
      </c>
      <c r="C21" s="79">
        <v>31152469757</v>
      </c>
      <c r="D21" s="44"/>
      <c r="E21" s="94">
        <v>217</v>
      </c>
      <c r="F21" s="94">
        <v>231316444293</v>
      </c>
    </row>
    <row r="22" spans="1:6" thickBot="1" x14ac:dyDescent="0.35">
      <c r="A22" s="43"/>
      <c r="B22" s="3">
        <v>219</v>
      </c>
      <c r="C22" s="79">
        <v>33644667337</v>
      </c>
      <c r="D22" s="44"/>
      <c r="E22" s="94">
        <v>218</v>
      </c>
      <c r="F22" s="94">
        <v>262468914050</v>
      </c>
    </row>
    <row r="23" spans="1:6" thickBot="1" x14ac:dyDescent="0.35">
      <c r="A23" s="43"/>
      <c r="B23" s="3">
        <v>220</v>
      </c>
      <c r="C23" s="79">
        <v>57195934473</v>
      </c>
      <c r="D23" s="44"/>
      <c r="E23" s="94">
        <v>219</v>
      </c>
      <c r="F23" s="94">
        <v>296113581387</v>
      </c>
    </row>
    <row r="24" spans="1:6" thickBot="1" x14ac:dyDescent="0.35">
      <c r="A24" s="43"/>
      <c r="B24" s="3">
        <v>221</v>
      </c>
      <c r="C24" s="79">
        <v>60055731197</v>
      </c>
      <c r="D24" s="44"/>
      <c r="E24" s="94">
        <v>220</v>
      </c>
      <c r="F24" s="94">
        <v>353309515860</v>
      </c>
    </row>
    <row r="25" spans="1:6" thickBot="1" x14ac:dyDescent="0.35">
      <c r="A25" s="43"/>
      <c r="B25" s="3">
        <v>222</v>
      </c>
      <c r="C25" s="79">
        <v>63058517756</v>
      </c>
      <c r="D25" s="44"/>
      <c r="E25" s="94">
        <v>221</v>
      </c>
      <c r="F25" s="94">
        <v>413365247057</v>
      </c>
    </row>
    <row r="26" spans="1:6" thickBot="1" x14ac:dyDescent="0.35">
      <c r="A26" s="43"/>
      <c r="B26" s="3">
        <v>223</v>
      </c>
      <c r="C26" s="79">
        <v>66211443644</v>
      </c>
      <c r="D26" s="44"/>
      <c r="E26" s="94">
        <v>222</v>
      </c>
      <c r="F26" s="94">
        <v>476423764813</v>
      </c>
    </row>
    <row r="27" spans="1:6" thickBot="1" x14ac:dyDescent="0.35">
      <c r="A27" s="43"/>
      <c r="B27" s="3">
        <v>224</v>
      </c>
      <c r="C27" s="79">
        <v>69522015826</v>
      </c>
      <c r="D27" s="44"/>
      <c r="E27" s="94">
        <v>223</v>
      </c>
      <c r="F27" s="94">
        <v>542635208457</v>
      </c>
    </row>
    <row r="28" spans="1:6" thickBot="1" x14ac:dyDescent="0.35">
      <c r="A28" s="43"/>
      <c r="B28" s="3">
        <v>225</v>
      </c>
      <c r="C28" s="79">
        <v>93854721366</v>
      </c>
      <c r="D28" s="44"/>
      <c r="E28" s="94">
        <v>224</v>
      </c>
      <c r="F28" s="94">
        <v>612157224283</v>
      </c>
    </row>
    <row r="29" spans="1:6" thickBot="1" x14ac:dyDescent="0.35">
      <c r="A29" s="43"/>
      <c r="B29" s="3">
        <v>226</v>
      </c>
      <c r="C29" s="79">
        <v>96670363007</v>
      </c>
      <c r="D29" s="44"/>
      <c r="E29" s="94">
        <v>225</v>
      </c>
      <c r="F29" s="94">
        <v>706011945649</v>
      </c>
    </row>
    <row r="30" spans="1:6" thickBot="1" x14ac:dyDescent="0.35">
      <c r="A30" s="43"/>
      <c r="B30" s="3">
        <v>227</v>
      </c>
      <c r="C30" s="79">
        <v>99570473897</v>
      </c>
      <c r="D30" s="44"/>
      <c r="E30" s="94">
        <v>226</v>
      </c>
      <c r="F30" s="94">
        <v>802682308656</v>
      </c>
    </row>
    <row r="31" spans="1:6" thickBot="1" x14ac:dyDescent="0.35">
      <c r="A31" s="43"/>
      <c r="B31" s="3">
        <v>228</v>
      </c>
      <c r="C31" s="79">
        <v>102557588114</v>
      </c>
      <c r="D31" s="44"/>
      <c r="E31" s="94">
        <v>227</v>
      </c>
      <c r="F31" s="94">
        <v>902252782553</v>
      </c>
    </row>
    <row r="32" spans="1:6" thickBot="1" x14ac:dyDescent="0.35">
      <c r="A32" s="43"/>
      <c r="B32" s="3">
        <v>229</v>
      </c>
      <c r="C32" s="79">
        <v>105634315757</v>
      </c>
      <c r="D32" s="44"/>
      <c r="E32" s="94">
        <v>228</v>
      </c>
      <c r="F32" s="94">
        <v>1004810370667</v>
      </c>
    </row>
    <row r="33" spans="1:6" thickBot="1" x14ac:dyDescent="0.35">
      <c r="A33" s="43"/>
      <c r="B33" s="3">
        <v>230</v>
      </c>
      <c r="C33" s="79">
        <v>174296620999</v>
      </c>
      <c r="D33" s="44"/>
      <c r="E33" s="94">
        <v>229</v>
      </c>
      <c r="F33" s="94">
        <v>1110444686424</v>
      </c>
    </row>
    <row r="34" spans="1:6" thickBot="1" x14ac:dyDescent="0.35">
      <c r="A34" s="43"/>
      <c r="B34" s="3">
        <v>231</v>
      </c>
      <c r="C34" s="79">
        <v>177782553419</v>
      </c>
      <c r="D34" s="44"/>
      <c r="E34" s="94">
        <v>230</v>
      </c>
      <c r="F34" s="94">
        <v>1284741307423</v>
      </c>
    </row>
    <row r="35" spans="1:6" thickBot="1" x14ac:dyDescent="0.35">
      <c r="A35" s="43"/>
      <c r="B35" s="3">
        <v>232</v>
      </c>
      <c r="C35" s="79">
        <v>181338204488</v>
      </c>
      <c r="D35" s="44"/>
      <c r="E35" s="94">
        <v>231</v>
      </c>
      <c r="F35" s="94">
        <v>1462523860842</v>
      </c>
    </row>
    <row r="36" spans="1:6" thickBot="1" x14ac:dyDescent="0.35">
      <c r="A36" s="43"/>
      <c r="B36" s="3">
        <v>233</v>
      </c>
      <c r="C36" s="79">
        <v>184964968577</v>
      </c>
      <c r="D36" s="44"/>
      <c r="E36" s="94">
        <v>232</v>
      </c>
      <c r="F36" s="94">
        <v>1643862065330</v>
      </c>
    </row>
    <row r="37" spans="1:6" thickBot="1" x14ac:dyDescent="0.35">
      <c r="A37" s="43"/>
      <c r="B37" s="3">
        <v>234</v>
      </c>
      <c r="C37" s="79">
        <v>188664267949</v>
      </c>
      <c r="D37" s="44"/>
      <c r="E37" s="94">
        <v>233</v>
      </c>
      <c r="F37" s="94">
        <v>1828827033907</v>
      </c>
    </row>
    <row r="38" spans="1:6" thickBot="1" x14ac:dyDescent="0.35">
      <c r="A38" s="43"/>
      <c r="B38" s="3">
        <v>235</v>
      </c>
      <c r="C38" s="79">
        <v>271970512164</v>
      </c>
      <c r="D38" s="44"/>
      <c r="E38" s="94">
        <v>234</v>
      </c>
      <c r="F38" s="94">
        <v>2017491301856</v>
      </c>
    </row>
    <row r="39" spans="1:6" thickBot="1" x14ac:dyDescent="0.35">
      <c r="A39" s="43"/>
      <c r="B39" s="3">
        <v>236</v>
      </c>
      <c r="C39" s="79">
        <v>277409922407</v>
      </c>
      <c r="D39" s="44"/>
      <c r="E39" s="94">
        <v>235</v>
      </c>
      <c r="F39" s="94">
        <v>2289461814020</v>
      </c>
    </row>
    <row r="40" spans="1:6" thickBot="1" x14ac:dyDescent="0.35">
      <c r="A40" s="43"/>
      <c r="B40" s="3">
        <v>237</v>
      </c>
      <c r="C40" s="79">
        <v>282958120855</v>
      </c>
      <c r="D40" s="44"/>
      <c r="E40" s="94">
        <v>236</v>
      </c>
      <c r="F40" s="94">
        <v>2566871736427</v>
      </c>
    </row>
    <row r="41" spans="1:6" thickBot="1" x14ac:dyDescent="0.35">
      <c r="A41" s="43"/>
      <c r="B41" s="3">
        <v>238</v>
      </c>
      <c r="C41" s="79">
        <v>288617283272</v>
      </c>
      <c r="D41" s="44"/>
      <c r="E41" s="94">
        <v>237</v>
      </c>
      <c r="F41" s="94">
        <v>2849829857282</v>
      </c>
    </row>
    <row r="42" spans="1:6" thickBot="1" x14ac:dyDescent="0.35">
      <c r="A42" s="43"/>
      <c r="B42" s="3">
        <v>239</v>
      </c>
      <c r="C42" s="79">
        <v>294389628937</v>
      </c>
      <c r="D42" s="44"/>
      <c r="E42" s="94">
        <v>238</v>
      </c>
      <c r="F42" s="94">
        <v>3138447140554</v>
      </c>
    </row>
    <row r="43" spans="1:6" thickBot="1" x14ac:dyDescent="0.35">
      <c r="A43" s="43"/>
      <c r="B43" s="3">
        <v>240</v>
      </c>
      <c r="C43" s="79">
        <v>594667050452</v>
      </c>
      <c r="D43" s="44"/>
      <c r="E43" s="94">
        <v>239</v>
      </c>
      <c r="F43" s="94">
        <v>3432836769491</v>
      </c>
    </row>
    <row r="44" spans="1:6" thickBot="1" x14ac:dyDescent="0.35">
      <c r="A44" s="43"/>
      <c r="B44" s="3">
        <v>241</v>
      </c>
      <c r="C44" s="79">
        <v>600613720956</v>
      </c>
      <c r="D44" s="44"/>
      <c r="E44" s="94">
        <v>240</v>
      </c>
      <c r="F44" s="94">
        <v>4027503819943</v>
      </c>
    </row>
    <row r="45" spans="1:6" thickBot="1" x14ac:dyDescent="0.35">
      <c r="A45" s="43"/>
      <c r="B45" s="3">
        <v>242</v>
      </c>
      <c r="C45" s="79">
        <v>606619858165</v>
      </c>
      <c r="D45" s="44"/>
      <c r="E45" s="94">
        <v>241</v>
      </c>
      <c r="F45" s="94">
        <v>4628117540899</v>
      </c>
    </row>
    <row r="46" spans="1:6" thickBot="1" x14ac:dyDescent="0.35">
      <c r="A46" s="43"/>
      <c r="B46" s="3">
        <v>243</v>
      </c>
      <c r="C46" s="79">
        <v>612686056746</v>
      </c>
      <c r="D46" s="44"/>
      <c r="E46" s="94">
        <v>242</v>
      </c>
      <c r="F46" s="94">
        <v>5234737399064</v>
      </c>
    </row>
    <row r="47" spans="1:6" thickBot="1" x14ac:dyDescent="0.35">
      <c r="A47" s="43"/>
      <c r="B47" s="3">
        <v>244</v>
      </c>
      <c r="C47" s="79">
        <v>618812917313</v>
      </c>
      <c r="D47" s="44"/>
      <c r="E47" s="94">
        <v>243</v>
      </c>
      <c r="F47" s="94">
        <v>5847423455810</v>
      </c>
    </row>
    <row r="48" spans="1:6" thickBot="1" x14ac:dyDescent="0.35">
      <c r="A48" s="43"/>
      <c r="B48" s="3">
        <v>245</v>
      </c>
      <c r="C48" s="79">
        <v>625001046486</v>
      </c>
      <c r="D48" s="44"/>
      <c r="E48" s="94">
        <v>244</v>
      </c>
      <c r="F48" s="94">
        <v>6466236373123</v>
      </c>
    </row>
    <row r="49" spans="1:6" thickBot="1" x14ac:dyDescent="0.35">
      <c r="A49" s="43"/>
      <c r="B49" s="3">
        <v>246</v>
      </c>
      <c r="C49" s="79">
        <v>631251056950</v>
      </c>
      <c r="D49" s="44"/>
      <c r="E49" s="94">
        <v>245</v>
      </c>
      <c r="F49" s="94">
        <v>7091237419609</v>
      </c>
    </row>
    <row r="50" spans="1:6" thickBot="1" x14ac:dyDescent="0.35">
      <c r="A50" s="43"/>
      <c r="B50" s="3">
        <v>247</v>
      </c>
      <c r="C50" s="79">
        <v>637563567519</v>
      </c>
      <c r="D50" s="44"/>
      <c r="E50" s="94">
        <v>246</v>
      </c>
      <c r="F50" s="94">
        <v>7722488476559</v>
      </c>
    </row>
    <row r="51" spans="1:6" thickBot="1" x14ac:dyDescent="0.35">
      <c r="A51" s="43"/>
      <c r="B51" s="3">
        <v>248</v>
      </c>
      <c r="C51" s="79">
        <v>643939203194</v>
      </c>
      <c r="D51" s="44"/>
      <c r="E51" s="94">
        <v>247</v>
      </c>
      <c r="F51" s="94">
        <v>8360052044078</v>
      </c>
    </row>
    <row r="52" spans="1:6" thickBot="1" x14ac:dyDescent="0.35">
      <c r="A52" s="43"/>
      <c r="B52" s="3">
        <v>249</v>
      </c>
      <c r="C52" s="79">
        <v>650378595225</v>
      </c>
      <c r="D52" s="44"/>
      <c r="E52" s="94">
        <v>248</v>
      </c>
      <c r="F52" s="94">
        <v>9003991247272</v>
      </c>
    </row>
    <row r="53" spans="1:6" thickBot="1" x14ac:dyDescent="0.35">
      <c r="A53" s="43"/>
      <c r="B53" s="3">
        <v>250</v>
      </c>
      <c r="C53" s="79">
        <v>1313764762354</v>
      </c>
      <c r="D53" s="44"/>
      <c r="E53" s="94">
        <v>249</v>
      </c>
      <c r="F53" s="94">
        <v>9654369842497</v>
      </c>
    </row>
    <row r="54" spans="1:6" thickBot="1" x14ac:dyDescent="0.35">
      <c r="A54" s="43"/>
      <c r="B54" s="3">
        <v>251</v>
      </c>
      <c r="C54" s="79">
        <v>1326902409977</v>
      </c>
      <c r="D54" s="44"/>
      <c r="E54" s="94">
        <v>250</v>
      </c>
      <c r="F54" s="94">
        <v>10968134604851</v>
      </c>
    </row>
    <row r="55" spans="1:6" thickBot="1" x14ac:dyDescent="0.35">
      <c r="A55" s="43"/>
      <c r="B55" s="3">
        <v>252</v>
      </c>
      <c r="C55" s="79">
        <v>1340171434076</v>
      </c>
      <c r="D55" s="44"/>
      <c r="E55" s="94">
        <v>251</v>
      </c>
      <c r="F55" s="94">
        <v>12295037014828</v>
      </c>
    </row>
    <row r="56" spans="1:6" thickBot="1" x14ac:dyDescent="0.35">
      <c r="A56" s="43"/>
      <c r="B56" s="3">
        <v>253</v>
      </c>
      <c r="C56" s="79">
        <v>1353573148416</v>
      </c>
      <c r="D56" s="44"/>
      <c r="E56" s="94">
        <v>252</v>
      </c>
      <c r="F56" s="94">
        <v>13635208448904</v>
      </c>
    </row>
    <row r="57" spans="1:6" thickBot="1" x14ac:dyDescent="0.35">
      <c r="A57" s="43"/>
      <c r="B57" s="3">
        <v>254</v>
      </c>
      <c r="C57" s="79">
        <v>1367108879900</v>
      </c>
      <c r="D57" s="44"/>
      <c r="E57" s="94">
        <v>253</v>
      </c>
      <c r="F57" s="94">
        <v>14988781597320</v>
      </c>
    </row>
    <row r="58" spans="1:6" thickBot="1" x14ac:dyDescent="0.35">
      <c r="A58" s="43"/>
      <c r="B58" s="3">
        <v>255</v>
      </c>
      <c r="C58" s="79">
        <v>1380779968699</v>
      </c>
      <c r="D58" s="44"/>
      <c r="E58" s="94">
        <v>254</v>
      </c>
      <c r="F58" s="94">
        <v>16355890477220</v>
      </c>
    </row>
    <row r="59" spans="1:6" thickBot="1" x14ac:dyDescent="0.35">
      <c r="A59" s="43"/>
      <c r="B59" s="3">
        <v>256</v>
      </c>
      <c r="C59" s="79">
        <v>1394587768385</v>
      </c>
      <c r="D59" s="44"/>
      <c r="E59" s="94">
        <v>255</v>
      </c>
      <c r="F59" s="94">
        <v>17736670445919</v>
      </c>
    </row>
    <row r="60" spans="1:6" thickBot="1" x14ac:dyDescent="0.35">
      <c r="A60" s="43"/>
      <c r="B60" s="3">
        <v>257</v>
      </c>
      <c r="C60" s="79">
        <v>1408533646068</v>
      </c>
      <c r="D60" s="44"/>
      <c r="E60" s="94">
        <v>256</v>
      </c>
      <c r="F60" s="94">
        <v>19131258214304</v>
      </c>
    </row>
    <row r="61" spans="1:6" thickBot="1" x14ac:dyDescent="0.35">
      <c r="A61" s="43"/>
      <c r="B61" s="3">
        <v>258</v>
      </c>
      <c r="C61" s="79">
        <v>1422618982528</v>
      </c>
      <c r="D61" s="44"/>
      <c r="E61" s="94">
        <v>257</v>
      </c>
      <c r="F61" s="94">
        <v>20539791860372</v>
      </c>
    </row>
    <row r="62" spans="1:6" thickBot="1" x14ac:dyDescent="0.35">
      <c r="A62" s="43"/>
      <c r="B62" s="3">
        <v>259</v>
      </c>
      <c r="C62" s="79">
        <v>1436845172353</v>
      </c>
      <c r="D62" s="44"/>
      <c r="E62" s="94">
        <v>258</v>
      </c>
      <c r="F62" s="94">
        <v>21962410842900</v>
      </c>
    </row>
    <row r="63" spans="1:6" thickBot="1" x14ac:dyDescent="0.35">
      <c r="A63" s="43"/>
      <c r="B63" s="3">
        <v>260</v>
      </c>
      <c r="C63" s="79">
        <v>2902427248153</v>
      </c>
      <c r="D63" s="44"/>
      <c r="E63" s="94">
        <v>259</v>
      </c>
      <c r="F63" s="94">
        <v>23399256015253</v>
      </c>
    </row>
    <row r="64" spans="1:6" thickBot="1" x14ac:dyDescent="0.35">
      <c r="A64" s="43"/>
      <c r="B64" s="3">
        <v>261</v>
      </c>
      <c r="C64" s="79">
        <v>2931451520634</v>
      </c>
      <c r="D64" s="44"/>
      <c r="E64" s="94">
        <v>260</v>
      </c>
      <c r="F64" s="94">
        <v>26301683263406</v>
      </c>
    </row>
    <row r="65" spans="1:6" thickBot="1" x14ac:dyDescent="0.35">
      <c r="A65" s="43"/>
      <c r="B65" s="3">
        <v>262</v>
      </c>
      <c r="C65" s="79">
        <v>2960766035840</v>
      </c>
      <c r="D65" s="44"/>
      <c r="E65" s="94">
        <v>261</v>
      </c>
      <c r="F65" s="94">
        <v>29233134784040</v>
      </c>
    </row>
    <row r="66" spans="1:6" thickBot="1" x14ac:dyDescent="0.35">
      <c r="A66" s="43"/>
      <c r="B66" s="3">
        <v>263</v>
      </c>
      <c r="C66" s="79">
        <v>2990373696198</v>
      </c>
      <c r="D66" s="44"/>
      <c r="E66" s="94">
        <v>262</v>
      </c>
      <c r="F66" s="94">
        <v>32193900819880</v>
      </c>
    </row>
    <row r="67" spans="1:6" thickBot="1" x14ac:dyDescent="0.35">
      <c r="A67" s="43"/>
      <c r="B67" s="3">
        <v>264</v>
      </c>
      <c r="C67" s="79">
        <v>3020277433159</v>
      </c>
      <c r="D67" s="44"/>
      <c r="E67" s="94">
        <v>263</v>
      </c>
      <c r="F67" s="94">
        <v>35184274516078</v>
      </c>
    </row>
    <row r="68" spans="1:6" thickBot="1" x14ac:dyDescent="0.35">
      <c r="A68" s="43"/>
      <c r="B68" s="3">
        <v>265</v>
      </c>
      <c r="C68" s="79">
        <v>3050480207490</v>
      </c>
      <c r="D68" s="44"/>
      <c r="E68" s="94">
        <v>264</v>
      </c>
      <c r="F68" s="94">
        <v>38204551949237</v>
      </c>
    </row>
    <row r="69" spans="1:6" thickBot="1" x14ac:dyDescent="0.35">
      <c r="A69" s="43"/>
      <c r="B69" s="3">
        <v>266</v>
      </c>
      <c r="C69" s="79">
        <v>3080985009564</v>
      </c>
      <c r="D69" s="44"/>
      <c r="E69" s="94">
        <v>265</v>
      </c>
      <c r="F69" s="94">
        <v>41255032156727</v>
      </c>
    </row>
    <row r="70" spans="1:6" thickBot="1" x14ac:dyDescent="0.35">
      <c r="A70" s="43"/>
      <c r="B70" s="3">
        <v>267</v>
      </c>
      <c r="C70" s="79">
        <v>3111794859659</v>
      </c>
      <c r="D70" s="44"/>
      <c r="E70" s="94">
        <v>266</v>
      </c>
      <c r="F70" s="94">
        <v>44336017166291</v>
      </c>
    </row>
    <row r="71" spans="1:6" thickBot="1" x14ac:dyDescent="0.35">
      <c r="A71" s="43"/>
      <c r="B71" s="3">
        <v>268</v>
      </c>
      <c r="C71" s="79">
        <v>3142912808255</v>
      </c>
      <c r="D71" s="44"/>
      <c r="E71" s="94">
        <v>267</v>
      </c>
      <c r="F71" s="94">
        <v>47447812025950</v>
      </c>
    </row>
    <row r="72" spans="1:6" thickBot="1" x14ac:dyDescent="0.35">
      <c r="A72" s="43"/>
      <c r="B72" s="3">
        <v>269</v>
      </c>
      <c r="C72" s="79">
        <v>3174341936337</v>
      </c>
      <c r="D72" s="44"/>
      <c r="E72" s="94">
        <v>268</v>
      </c>
      <c r="F72" s="94">
        <v>50590724834205</v>
      </c>
    </row>
    <row r="73" spans="1:6" thickBot="1" x14ac:dyDescent="0.35">
      <c r="A73" s="43"/>
      <c r="B73" s="3">
        <v>270</v>
      </c>
      <c r="C73" s="79">
        <v>6412170711400</v>
      </c>
      <c r="D73" s="44"/>
      <c r="E73" s="94">
        <v>269</v>
      </c>
      <c r="F73" s="94">
        <v>53765066770542</v>
      </c>
    </row>
    <row r="74" spans="1:6" thickBot="1" x14ac:dyDescent="0.35">
      <c r="A74" s="43"/>
      <c r="B74" s="3">
        <v>271</v>
      </c>
      <c r="C74" s="79">
        <v>6476292418514</v>
      </c>
      <c r="D74" s="44"/>
      <c r="E74" s="94">
        <v>270</v>
      </c>
      <c r="F74" s="94">
        <v>60177237481942</v>
      </c>
    </row>
    <row r="75" spans="1:6" thickBot="1" x14ac:dyDescent="0.35">
      <c r="A75" s="43"/>
      <c r="B75" s="3">
        <v>272</v>
      </c>
      <c r="C75" s="79">
        <v>6541055342699</v>
      </c>
      <c r="D75" s="44"/>
      <c r="E75" s="94">
        <v>271</v>
      </c>
      <c r="F75" s="94">
        <v>66653529900456</v>
      </c>
    </row>
    <row r="76" spans="1:6" thickBot="1" x14ac:dyDescent="0.35">
      <c r="A76" s="43"/>
      <c r="B76" s="3">
        <v>273</v>
      </c>
      <c r="C76" s="79">
        <v>6606465896125</v>
      </c>
      <c r="D76" s="44"/>
      <c r="E76" s="94">
        <v>272</v>
      </c>
      <c r="F76" s="94">
        <v>73194585243155</v>
      </c>
    </row>
    <row r="77" spans="1:6" thickBot="1" x14ac:dyDescent="0.35">
      <c r="A77" s="43"/>
      <c r="B77" s="4">
        <v>274</v>
      </c>
      <c r="C77" s="80">
        <v>6672530555086</v>
      </c>
      <c r="D77" s="44"/>
      <c r="E77" s="94">
        <v>273</v>
      </c>
      <c r="F77" s="94">
        <v>79801051139280</v>
      </c>
    </row>
    <row r="78" spans="1:6" thickBot="1" x14ac:dyDescent="0.35">
      <c r="B78" s="46"/>
      <c r="C78" s="46"/>
      <c r="E78" s="95">
        <v>274</v>
      </c>
      <c r="F78" s="95">
        <v>86473581694366</v>
      </c>
    </row>
  </sheetData>
  <sheetProtection algorithmName="SHA-512" hashValue="3Y/eA1cn+QlBFmRFjR0KWVpMrGFZY7PZf7pz3IKQ+XdZVxSRCucaU7YgK7LXv89S2M3FgaA/uwRzThTXO0geCg==" saltValue="azz+cHm3/PQpVux3tOxiEA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10월</vt:lpstr>
      <vt:lpstr>11월</vt:lpstr>
      <vt:lpstr>12월</vt:lpstr>
      <vt:lpstr>1월</vt:lpstr>
      <vt:lpstr>2월</vt:lpstr>
      <vt:lpstr>월 정산</vt:lpstr>
      <vt:lpstr>필요 경험치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2019-06-11T14:17:35Z</dcterms:created>
  <dcterms:modified xsi:type="dcterms:W3CDTF">2019-10-17T08:35:34Z</dcterms:modified>
</cp:coreProperties>
</file>