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10.26" sheetId="3" r:id="rId1"/>
    <sheet name="11.02" sheetId="4" r:id="rId2"/>
    <sheet name="data" sheetId="2" state="hidden" r:id="rId3"/>
  </sheets>
  <definedNames>
    <definedName name="_xlnm._FilterDatabase" localSheetId="0" hidden="1">'10.26'!$B$8:$G$58</definedName>
    <definedName name="_xlnm._FilterDatabase" localSheetId="1" hidden="1">'11.02'!$B$8:$G$58</definedName>
  </definedNames>
  <calcPr calcId="145621"/>
</workbook>
</file>

<file path=xl/calcChain.xml><?xml version="1.0" encoding="utf-8"?>
<calcChain xmlns="http://schemas.openxmlformats.org/spreadsheetml/2006/main">
  <c r="G75" i="4" l="1"/>
  <c r="G77" i="4" s="1"/>
  <c r="F6" i="4" s="1"/>
  <c r="G59" i="4"/>
  <c r="C56" i="4"/>
  <c r="B56" i="4"/>
  <c r="C55" i="4"/>
  <c r="C57" i="4" s="1"/>
  <c r="C58" i="4" s="1"/>
  <c r="B55" i="4"/>
  <c r="B57" i="4" s="1"/>
  <c r="C51" i="4"/>
  <c r="C52" i="4" s="1"/>
  <c r="C53" i="4" s="1"/>
  <c r="B51" i="4"/>
  <c r="B52" i="4" s="1"/>
  <c r="C50" i="4"/>
  <c r="B50" i="4"/>
  <c r="J16" i="4"/>
  <c r="J15" i="4"/>
  <c r="J14" i="4"/>
  <c r="J13" i="4"/>
  <c r="J12" i="4"/>
  <c r="J11" i="4"/>
  <c r="J10" i="4"/>
  <c r="J9" i="4"/>
  <c r="J20" i="4" s="1"/>
  <c r="D6" i="4"/>
  <c r="E6" i="4" s="1"/>
  <c r="J9" i="3"/>
  <c r="J14" i="3"/>
  <c r="C50" i="3"/>
  <c r="B50" i="3"/>
  <c r="C56" i="3"/>
  <c r="B56" i="3"/>
  <c r="J16" i="3"/>
  <c r="J15" i="3"/>
  <c r="J13" i="3"/>
  <c r="J12" i="3"/>
  <c r="J11" i="3"/>
  <c r="J10" i="3"/>
  <c r="G59" i="3"/>
  <c r="G75" i="3"/>
  <c r="M26" i="4" l="1"/>
  <c r="M36" i="4"/>
  <c r="M35" i="4"/>
  <c r="M14" i="4"/>
  <c r="M22" i="4"/>
  <c r="M33" i="4"/>
  <c r="M21" i="4"/>
  <c r="M32" i="4"/>
  <c r="M13" i="4"/>
  <c r="B53" i="4"/>
  <c r="M30" i="4" s="1"/>
  <c r="M31" i="4"/>
  <c r="G6" i="4"/>
  <c r="J21" i="4"/>
  <c r="G77" i="3"/>
  <c r="F6" i="3" s="1"/>
  <c r="J20" i="3"/>
  <c r="J21" i="3"/>
  <c r="B55" i="3"/>
  <c r="B57" i="3" s="1"/>
  <c r="B51" i="3"/>
  <c r="C55" i="3"/>
  <c r="C57" i="3" s="1"/>
  <c r="C58" i="3" s="1"/>
  <c r="C51" i="3"/>
  <c r="C52" i="3" s="1"/>
  <c r="C53" i="3" s="1"/>
  <c r="D6" i="3"/>
  <c r="E6" i="3" s="1"/>
  <c r="G6" i="3" s="1"/>
  <c r="M17" i="4" l="1"/>
  <c r="M34" i="4"/>
  <c r="M27" i="4"/>
  <c r="M20" i="4"/>
  <c r="M23" i="4"/>
  <c r="M11" i="4"/>
  <c r="M18" i="4"/>
  <c r="M15" i="4"/>
  <c r="M28" i="4"/>
  <c r="M19" i="4"/>
  <c r="M24" i="4"/>
  <c r="M29" i="4"/>
  <c r="M25" i="4"/>
  <c r="M9" i="4"/>
  <c r="M10" i="4"/>
  <c r="M12" i="4"/>
  <c r="M16" i="4"/>
  <c r="B52" i="3"/>
  <c r="B53" i="3" l="1"/>
  <c r="M34" i="3"/>
  <c r="M23" i="3"/>
  <c r="M35" i="3"/>
  <c r="M17" i="3"/>
  <c r="M24" i="3"/>
  <c r="M36" i="3"/>
  <c r="M30" i="3"/>
  <c r="M25" i="3"/>
  <c r="M31" i="3"/>
  <c r="M33" i="3"/>
  <c r="M32" i="3"/>
  <c r="M13" i="3"/>
  <c r="M21" i="3"/>
  <c r="M27" i="3" l="1"/>
  <c r="M19" i="3"/>
  <c r="M29" i="3"/>
  <c r="M28" i="3"/>
  <c r="M9" i="3"/>
  <c r="M16" i="3"/>
  <c r="M12" i="3"/>
  <c r="M11" i="3"/>
  <c r="M26" i="3"/>
  <c r="M10" i="3"/>
  <c r="M14" i="3"/>
  <c r="M20" i="3"/>
  <c r="M22" i="3"/>
  <c r="M15" i="3"/>
  <c r="M18" i="3"/>
</calcChain>
</file>

<file path=xl/sharedStrings.xml><?xml version="1.0" encoding="utf-8"?>
<sst xmlns="http://schemas.openxmlformats.org/spreadsheetml/2006/main" count="278" uniqueCount="58">
  <si>
    <t>1넴</t>
    <phoneticPr fontId="2" type="noConversion"/>
  </si>
  <si>
    <t>2넴</t>
    <phoneticPr fontId="2" type="noConversion"/>
  </si>
  <si>
    <t>3넴</t>
    <phoneticPr fontId="2" type="noConversion"/>
  </si>
  <si>
    <t>4넴</t>
    <phoneticPr fontId="2" type="noConversion"/>
  </si>
  <si>
    <t>5넴</t>
    <phoneticPr fontId="2" type="noConversion"/>
  </si>
  <si>
    <t>6넴</t>
    <phoneticPr fontId="2" type="noConversion"/>
  </si>
  <si>
    <t>7넴</t>
    <phoneticPr fontId="2" type="noConversion"/>
  </si>
  <si>
    <t>8넴</t>
    <phoneticPr fontId="2" type="noConversion"/>
  </si>
  <si>
    <t xml:space="preserve"> NO.</t>
    <phoneticPr fontId="2" type="noConversion"/>
  </si>
  <si>
    <t>구분</t>
    <phoneticPr fontId="2" type="noConversion"/>
  </si>
  <si>
    <t>루시프론</t>
    <phoneticPr fontId="2" type="noConversion"/>
  </si>
  <si>
    <t>마그마다르</t>
    <phoneticPr fontId="2" type="noConversion"/>
  </si>
  <si>
    <t>게헨나스</t>
    <phoneticPr fontId="2" type="noConversion"/>
  </si>
  <si>
    <t>가르</t>
    <phoneticPr fontId="2" type="noConversion"/>
  </si>
  <si>
    <t>샤즈라</t>
    <phoneticPr fontId="2" type="noConversion"/>
  </si>
  <si>
    <t>남작 게돈</t>
    <phoneticPr fontId="2" type="noConversion"/>
  </si>
  <si>
    <t>초열의 골렘마그</t>
    <phoneticPr fontId="2" type="noConversion"/>
  </si>
  <si>
    <t>설퍼론 사자</t>
    <phoneticPr fontId="2" type="noConversion"/>
  </si>
  <si>
    <t>아이템명</t>
    <phoneticPr fontId="2" type="noConversion"/>
  </si>
  <si>
    <t>득자</t>
    <phoneticPr fontId="2" type="noConversion"/>
  </si>
  <si>
    <t>골드</t>
    <phoneticPr fontId="2" type="noConversion"/>
  </si>
  <si>
    <t>참여인원</t>
    <phoneticPr fontId="2" type="noConversion"/>
  </si>
  <si>
    <t>분배금</t>
    <phoneticPr fontId="2" type="noConversion"/>
  </si>
  <si>
    <t>총 취득 금액</t>
    <phoneticPr fontId="2" type="noConversion"/>
  </si>
  <si>
    <t>기타 잡탬</t>
    <phoneticPr fontId="2" type="noConversion"/>
  </si>
  <si>
    <t>착귀 템</t>
    <phoneticPr fontId="2" type="noConversion"/>
  </si>
  <si>
    <t>참여인원</t>
    <phoneticPr fontId="2" type="noConversion"/>
  </si>
  <si>
    <t>취득인원</t>
    <phoneticPr fontId="2" type="noConversion"/>
  </si>
  <si>
    <t>분배 인원</t>
    <phoneticPr fontId="2" type="noConversion"/>
  </si>
  <si>
    <t>올분배</t>
    <phoneticPr fontId="2" type="noConversion"/>
  </si>
  <si>
    <t>무득자 분배</t>
  </si>
  <si>
    <t>무득자 분배</t>
    <phoneticPr fontId="2" type="noConversion"/>
  </si>
  <si>
    <t>클래스</t>
    <phoneticPr fontId="2" type="noConversion"/>
  </si>
  <si>
    <t>파티 특성</t>
    <phoneticPr fontId="2" type="noConversion"/>
  </si>
  <si>
    <t>라그나로스</t>
    <phoneticPr fontId="2" type="noConversion"/>
  </si>
  <si>
    <t>청지기 이그젝큐투스</t>
    <phoneticPr fontId="2" type="noConversion"/>
  </si>
  <si>
    <t>9넴</t>
    <phoneticPr fontId="2" type="noConversion"/>
  </si>
  <si>
    <t>11넴</t>
    <phoneticPr fontId="2" type="noConversion"/>
  </si>
  <si>
    <t>전사</t>
    <phoneticPr fontId="2" type="noConversion"/>
  </si>
  <si>
    <t>도적</t>
    <phoneticPr fontId="2" type="noConversion"/>
  </si>
  <si>
    <t>법사</t>
    <phoneticPr fontId="2" type="noConversion"/>
  </si>
  <si>
    <t>흑마법사</t>
    <phoneticPr fontId="2" type="noConversion"/>
  </si>
  <si>
    <t>사제</t>
    <phoneticPr fontId="2" type="noConversion"/>
  </si>
  <si>
    <t>드루이드</t>
    <phoneticPr fontId="2" type="noConversion"/>
  </si>
  <si>
    <t>술사</t>
    <phoneticPr fontId="2" type="noConversion"/>
  </si>
  <si>
    <t>사냥꾼</t>
    <phoneticPr fontId="2" type="noConversion"/>
  </si>
  <si>
    <t>득 개수</t>
    <phoneticPr fontId="2" type="noConversion"/>
  </si>
  <si>
    <t>오늘의 시드</t>
    <phoneticPr fontId="2" type="noConversion"/>
  </si>
  <si>
    <t>무득처리</t>
    <phoneticPr fontId="2" type="noConversion"/>
  </si>
  <si>
    <t>총계</t>
    <phoneticPr fontId="2" type="noConversion"/>
  </si>
  <si>
    <t>소계</t>
    <phoneticPr fontId="2" type="noConversion"/>
  </si>
  <si>
    <t>데아드</t>
    <phoneticPr fontId="2" type="noConversion"/>
  </si>
  <si>
    <t>길마</t>
    <phoneticPr fontId="2" type="noConversion"/>
  </si>
  <si>
    <t>개수</t>
    <phoneticPr fontId="2" type="noConversion"/>
  </si>
  <si>
    <t>케릭명</t>
    <phoneticPr fontId="2" type="noConversion"/>
  </si>
  <si>
    <t>득 개수</t>
    <phoneticPr fontId="2" type="noConversion"/>
  </si>
  <si>
    <t>냥꾼</t>
    <phoneticPr fontId="2" type="noConversion"/>
  </si>
  <si>
    <t>전사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</si>
</sst>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&quot;명&quot;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 tint="-4.9989318521683403E-2"/>
      <name val="맑은 고딕"/>
      <family val="2"/>
      <charset val="129"/>
      <scheme val="minor"/>
    </font>
    <font>
      <sz val="11"/>
      <color theme="0" tint="-4.9989318521683403E-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3" fontId="8" fillId="0" borderId="1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3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41" fontId="7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vertical="center"/>
    </xf>
    <xf numFmtId="0" fontId="0" fillId="12" borderId="7" xfId="0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41" fontId="0" fillId="12" borderId="8" xfId="1" applyFont="1" applyFill="1" applyBorder="1" applyAlignment="1">
      <alignment horizontal="center" vertical="center"/>
    </xf>
    <xf numFmtId="41" fontId="0" fillId="12" borderId="7" xfId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41" fontId="0" fillId="12" borderId="12" xfId="1" applyFont="1" applyFill="1" applyBorder="1" applyAlignment="1">
      <alignment horizontal="center" vertical="center"/>
    </xf>
    <xf numFmtId="41" fontId="0" fillId="12" borderId="11" xfId="1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41" fontId="0" fillId="12" borderId="10" xfId="1" applyFont="1" applyFill="1" applyBorder="1" applyAlignment="1">
      <alignment horizontal="center" vertical="center"/>
    </xf>
    <xf numFmtId="41" fontId="0" fillId="12" borderId="9" xfId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41" fontId="0" fillId="12" borderId="4" xfId="1" applyFont="1" applyFill="1" applyBorder="1" applyAlignment="1">
      <alignment horizontal="center" vertical="center"/>
    </xf>
    <xf numFmtId="41" fontId="0" fillId="12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/>
    </xf>
    <xf numFmtId="41" fontId="11" fillId="4" borderId="1" xfId="0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751">
    <dxf>
      <font>
        <color theme="4" tint="0.79998168889431442"/>
      </font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96633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theme="4" tint="0.79998168889431442"/>
      </font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96633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theme="4" tint="0.79998168889431442"/>
      </font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theme="4" tint="0.79998168889431442"/>
      </font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ont>
        <b/>
        <i val="0"/>
        <color rgb="FFFF0000"/>
      </font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  <dxf>
      <fill>
        <patternFill>
          <bgColor rgb="FF996633"/>
        </patternFill>
      </fill>
    </dxf>
    <dxf>
      <fill>
        <patternFill>
          <bgColor rgb="FFFFFF99"/>
        </patternFill>
      </fill>
    </dxf>
    <dxf>
      <fill>
        <patternFill>
          <bgColor rgb="FF84EAE5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4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84EAE5"/>
      <color rgb="FFFFFF99"/>
      <color rgb="FF996633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showGridLines="0" tabSelected="1" zoomScale="70" zoomScaleNormal="70" workbookViewId="0">
      <selection activeCell="I25" sqref="I25"/>
    </sheetView>
  </sheetViews>
  <sheetFormatPr defaultRowHeight="16.5" x14ac:dyDescent="0.3"/>
  <cols>
    <col min="2" max="3" width="18.625" customWidth="1"/>
    <col min="4" max="7" width="20.625" customWidth="1"/>
    <col min="9" max="10" width="12.625" customWidth="1"/>
    <col min="11" max="11" width="5.625" customWidth="1"/>
    <col min="12" max="12" width="9" style="1"/>
    <col min="13" max="13" width="9" style="1" customWidth="1"/>
  </cols>
  <sheetData>
    <row r="2" spans="2:13" ht="24.95" customHeight="1" x14ac:dyDescent="0.3">
      <c r="B2" s="29" t="s">
        <v>33</v>
      </c>
      <c r="C2" s="30"/>
    </row>
    <row r="3" spans="2:13" ht="24.95" customHeight="1" x14ac:dyDescent="0.3">
      <c r="B3" s="31" t="s">
        <v>30</v>
      </c>
      <c r="C3" s="31"/>
      <c r="M3" s="25">
        <v>50</v>
      </c>
    </row>
    <row r="4" spans="2:13" ht="5.0999999999999996" customHeight="1" x14ac:dyDescent="0.3"/>
    <row r="5" spans="2:13" ht="24.95" customHeight="1" x14ac:dyDescent="0.3">
      <c r="B5" s="3" t="s">
        <v>9</v>
      </c>
      <c r="C5" s="3" t="s">
        <v>26</v>
      </c>
      <c r="D5" s="3" t="s">
        <v>27</v>
      </c>
      <c r="E5" s="3" t="s">
        <v>28</v>
      </c>
      <c r="F5" s="3" t="s">
        <v>23</v>
      </c>
      <c r="G5" s="3" t="s">
        <v>22</v>
      </c>
      <c r="H5" s="1"/>
      <c r="I5" s="28" t="s">
        <v>47</v>
      </c>
      <c r="J5" s="28"/>
      <c r="L5" s="28" t="s">
        <v>55</v>
      </c>
      <c r="M5" s="28"/>
    </row>
    <row r="6" spans="2:13" ht="24.95" customHeight="1" x14ac:dyDescent="0.3">
      <c r="B6" s="10" t="s">
        <v>21</v>
      </c>
      <c r="C6" s="11">
        <v>40</v>
      </c>
      <c r="D6" s="23">
        <f>SUMPRODUCT(1/COUNTIF(F9:F58,F9:F58))-1</f>
        <v>0</v>
      </c>
      <c r="E6" s="11">
        <f>IF(B3="올분배",C6,C6-D6)</f>
        <v>40</v>
      </c>
      <c r="F6" s="12">
        <f>+G77</f>
        <v>0</v>
      </c>
      <c r="G6" s="13">
        <f>+F6/E6</f>
        <v>0</v>
      </c>
      <c r="H6" s="1"/>
      <c r="I6" s="28"/>
      <c r="J6" s="28"/>
      <c r="L6" s="28"/>
      <c r="M6" s="28"/>
    </row>
    <row r="7" spans="2:13" ht="5.0999999999999996" customHeight="1" x14ac:dyDescent="0.3">
      <c r="B7" s="1"/>
      <c r="C7" s="1"/>
      <c r="D7" s="1"/>
      <c r="E7" s="1"/>
      <c r="F7" s="1"/>
      <c r="G7" s="1"/>
      <c r="H7" s="1"/>
    </row>
    <row r="8" spans="2:13" x14ac:dyDescent="0.3">
      <c r="B8" s="3" t="s">
        <v>8</v>
      </c>
      <c r="C8" s="3" t="s">
        <v>9</v>
      </c>
      <c r="D8" s="3" t="s">
        <v>18</v>
      </c>
      <c r="E8" s="3" t="s">
        <v>32</v>
      </c>
      <c r="F8" s="9" t="s">
        <v>19</v>
      </c>
      <c r="G8" s="3" t="s">
        <v>20</v>
      </c>
      <c r="H8" s="1"/>
      <c r="I8" s="3" t="s">
        <v>32</v>
      </c>
      <c r="J8" s="3" t="s">
        <v>46</v>
      </c>
      <c r="L8" s="3" t="s">
        <v>54</v>
      </c>
      <c r="M8" s="3" t="s">
        <v>53</v>
      </c>
    </row>
    <row r="9" spans="2:13" x14ac:dyDescent="0.3">
      <c r="B9" s="4" t="s">
        <v>0</v>
      </c>
      <c r="C9" s="4" t="s">
        <v>10</v>
      </c>
      <c r="D9" s="38"/>
      <c r="E9" s="39"/>
      <c r="F9" s="40">
        <v>0</v>
      </c>
      <c r="G9" s="41"/>
      <c r="H9" s="1"/>
      <c r="I9" s="14" t="s">
        <v>57</v>
      </c>
      <c r="J9" s="2">
        <f>COUNTIF($E$9:$E$74,I9)</f>
        <v>0</v>
      </c>
      <c r="L9" s="50" t="s">
        <v>51</v>
      </c>
      <c r="M9" s="50">
        <f>COUNTIF($B$9:$G$74,L9)</f>
        <v>0</v>
      </c>
    </row>
    <row r="10" spans="2:13" x14ac:dyDescent="0.3">
      <c r="B10" s="5" t="s">
        <v>0</v>
      </c>
      <c r="C10" s="6" t="s">
        <v>10</v>
      </c>
      <c r="D10" s="42"/>
      <c r="E10" s="43"/>
      <c r="F10" s="44">
        <v>0</v>
      </c>
      <c r="G10" s="45"/>
      <c r="H10" s="1"/>
      <c r="I10" s="14" t="s">
        <v>39</v>
      </c>
      <c r="J10" s="2">
        <f>COUNTIF($E$9:$E$74,I10)</f>
        <v>0</v>
      </c>
      <c r="L10" s="50" t="s">
        <v>56</v>
      </c>
      <c r="M10" s="50">
        <f>COUNTIF($B$9:$G$74,L10)</f>
        <v>0</v>
      </c>
    </row>
    <row r="11" spans="2:13" x14ac:dyDescent="0.3">
      <c r="B11" s="5" t="s">
        <v>0</v>
      </c>
      <c r="C11" s="6" t="s">
        <v>10</v>
      </c>
      <c r="D11" s="42"/>
      <c r="E11" s="43"/>
      <c r="F11" s="44">
        <v>0</v>
      </c>
      <c r="G11" s="45"/>
      <c r="H11" s="1"/>
      <c r="I11" s="14" t="s">
        <v>40</v>
      </c>
      <c r="J11" s="2">
        <f>COUNTIF($E$9:$E$74,I11)</f>
        <v>0</v>
      </c>
      <c r="L11" s="50" t="s">
        <v>52</v>
      </c>
      <c r="M11" s="50">
        <f>COUNTIF($B$9:$G$74,L11)</f>
        <v>0</v>
      </c>
    </row>
    <row r="12" spans="2:13" x14ac:dyDescent="0.3">
      <c r="B12" s="5" t="s">
        <v>0</v>
      </c>
      <c r="C12" s="6" t="s">
        <v>10</v>
      </c>
      <c r="D12" s="42"/>
      <c r="E12" s="43"/>
      <c r="F12" s="44">
        <v>0</v>
      </c>
      <c r="G12" s="45"/>
      <c r="H12" s="1"/>
      <c r="I12" s="14" t="s">
        <v>41</v>
      </c>
      <c r="J12" s="2">
        <f>COUNTIF($E$9:$E$74,I12)</f>
        <v>0</v>
      </c>
      <c r="L12" s="50"/>
      <c r="M12" s="50">
        <f>COUNTIF($B$9:$G$74,L12)</f>
        <v>59</v>
      </c>
    </row>
    <row r="13" spans="2:13" x14ac:dyDescent="0.3">
      <c r="B13" s="7" t="s">
        <v>0</v>
      </c>
      <c r="C13" s="8" t="s">
        <v>10</v>
      </c>
      <c r="D13" s="46"/>
      <c r="E13" s="47"/>
      <c r="F13" s="48">
        <v>0</v>
      </c>
      <c r="G13" s="49"/>
      <c r="H13" s="1"/>
      <c r="I13" s="14" t="s">
        <v>42</v>
      </c>
      <c r="J13" s="2">
        <f>COUNTIF($E$9:$E$74,I13)</f>
        <v>0</v>
      </c>
      <c r="L13" s="50"/>
      <c r="M13" s="50">
        <f>COUNTIF($B$9:$G$74,L13)</f>
        <v>59</v>
      </c>
    </row>
    <row r="14" spans="2:13" x14ac:dyDescent="0.3">
      <c r="B14" s="4" t="s">
        <v>1</v>
      </c>
      <c r="C14" s="4" t="s">
        <v>11</v>
      </c>
      <c r="D14" s="38"/>
      <c r="E14" s="39"/>
      <c r="F14" s="40">
        <v>0</v>
      </c>
      <c r="G14" s="41"/>
      <c r="H14" s="1"/>
      <c r="I14" s="24" t="s">
        <v>43</v>
      </c>
      <c r="J14" s="2">
        <f>COUNTIF($E$9:$E$74,I14)</f>
        <v>0</v>
      </c>
      <c r="L14" s="50"/>
      <c r="M14" s="50">
        <f>COUNTIF($B$9:$G$74,L14)</f>
        <v>59</v>
      </c>
    </row>
    <row r="15" spans="2:13" x14ac:dyDescent="0.3">
      <c r="B15" s="5" t="s">
        <v>1</v>
      </c>
      <c r="C15" s="6" t="s">
        <v>11</v>
      </c>
      <c r="D15" s="42"/>
      <c r="E15" s="43"/>
      <c r="F15" s="44">
        <v>0</v>
      </c>
      <c r="G15" s="45"/>
      <c r="H15" s="1"/>
      <c r="I15" s="14" t="s">
        <v>44</v>
      </c>
      <c r="J15" s="2">
        <f>COUNTIF($E$9:$E$74,I15)</f>
        <v>0</v>
      </c>
      <c r="L15" s="50"/>
      <c r="M15" s="50">
        <f>COUNTIF($B$9:$G$74,L15)</f>
        <v>59</v>
      </c>
    </row>
    <row r="16" spans="2:13" x14ac:dyDescent="0.3">
      <c r="B16" s="5" t="s">
        <v>1</v>
      </c>
      <c r="C16" s="6" t="s">
        <v>11</v>
      </c>
      <c r="D16" s="42"/>
      <c r="E16" s="43"/>
      <c r="F16" s="44">
        <v>0</v>
      </c>
      <c r="G16" s="45"/>
      <c r="H16" s="1"/>
      <c r="I16" s="14" t="s">
        <v>45</v>
      </c>
      <c r="J16" s="2">
        <f>COUNTIF($E$9:$E$74,I16)</f>
        <v>0</v>
      </c>
      <c r="L16" s="50"/>
      <c r="M16" s="50">
        <f>COUNTIF($B$9:$G$74,L16)</f>
        <v>59</v>
      </c>
    </row>
    <row r="17" spans="2:13" x14ac:dyDescent="0.3">
      <c r="B17" s="5" t="s">
        <v>1</v>
      </c>
      <c r="C17" s="6" t="s">
        <v>11</v>
      </c>
      <c r="D17" s="42"/>
      <c r="E17" s="43"/>
      <c r="F17" s="44">
        <v>0</v>
      </c>
      <c r="G17" s="45"/>
      <c r="H17" s="1"/>
      <c r="L17" s="50"/>
      <c r="M17" s="50">
        <f>COUNTIF($B$9:$G$74,L17)</f>
        <v>59</v>
      </c>
    </row>
    <row r="18" spans="2:13" x14ac:dyDescent="0.3">
      <c r="B18" s="8" t="s">
        <v>1</v>
      </c>
      <c r="C18" s="8" t="s">
        <v>11</v>
      </c>
      <c r="D18" s="46"/>
      <c r="E18" s="47"/>
      <c r="F18" s="48">
        <v>0</v>
      </c>
      <c r="G18" s="49"/>
      <c r="H18" s="1"/>
      <c r="I18" s="26"/>
      <c r="J18" s="26"/>
      <c r="L18" s="50"/>
      <c r="M18" s="50">
        <f>COUNTIF($B$9:$G$74,L18)</f>
        <v>59</v>
      </c>
    </row>
    <row r="19" spans="2:13" x14ac:dyDescent="0.3">
      <c r="B19" s="4" t="s">
        <v>2</v>
      </c>
      <c r="C19" s="4" t="s">
        <v>12</v>
      </c>
      <c r="D19" s="38"/>
      <c r="E19" s="39"/>
      <c r="F19" s="40">
        <v>0</v>
      </c>
      <c r="G19" s="41"/>
      <c r="H19" s="1"/>
      <c r="I19" s="26"/>
      <c r="J19" s="26"/>
      <c r="L19" s="50"/>
      <c r="M19" s="50">
        <f>COUNTIF($B$9:$G$74,L19)</f>
        <v>59</v>
      </c>
    </row>
    <row r="20" spans="2:13" x14ac:dyDescent="0.3">
      <c r="B20" s="5" t="s">
        <v>2</v>
      </c>
      <c r="C20" s="6" t="s">
        <v>12</v>
      </c>
      <c r="D20" s="42"/>
      <c r="E20" s="43"/>
      <c r="F20" s="44">
        <v>0</v>
      </c>
      <c r="G20" s="45"/>
      <c r="H20" s="25"/>
      <c r="I20" s="26"/>
      <c r="J20" s="26">
        <f>MAX(J9:J16)</f>
        <v>0</v>
      </c>
      <c r="L20" s="50"/>
      <c r="M20" s="50">
        <f>COUNTIF($B$9:$G$74,L20)</f>
        <v>59</v>
      </c>
    </row>
    <row r="21" spans="2:13" x14ac:dyDescent="0.3">
      <c r="B21" s="5" t="s">
        <v>2</v>
      </c>
      <c r="C21" s="6" t="s">
        <v>12</v>
      </c>
      <c r="D21" s="42"/>
      <c r="E21" s="43"/>
      <c r="F21" s="44">
        <v>0</v>
      </c>
      <c r="G21" s="45"/>
      <c r="H21" s="25"/>
      <c r="I21" s="26"/>
      <c r="J21" s="26">
        <f>MIN(J9:J16)</f>
        <v>0</v>
      </c>
      <c r="L21" s="50"/>
      <c r="M21" s="50">
        <f>COUNTIF($B$9:$G$74,L21)</f>
        <v>59</v>
      </c>
    </row>
    <row r="22" spans="2:13" x14ac:dyDescent="0.3">
      <c r="B22" s="5" t="s">
        <v>2</v>
      </c>
      <c r="C22" s="6" t="s">
        <v>12</v>
      </c>
      <c r="D22" s="42"/>
      <c r="E22" s="43"/>
      <c r="F22" s="44">
        <v>0</v>
      </c>
      <c r="G22" s="45"/>
      <c r="H22" s="25"/>
      <c r="L22" s="50"/>
      <c r="M22" s="50">
        <f>COUNTIF($B$9:$G$74,L22)</f>
        <v>59</v>
      </c>
    </row>
    <row r="23" spans="2:13" x14ac:dyDescent="0.3">
      <c r="B23" s="7" t="s">
        <v>2</v>
      </c>
      <c r="C23" s="8" t="s">
        <v>12</v>
      </c>
      <c r="D23" s="46"/>
      <c r="E23" s="47"/>
      <c r="F23" s="48">
        <v>0</v>
      </c>
      <c r="G23" s="49"/>
      <c r="H23" s="25"/>
      <c r="L23" s="50"/>
      <c r="M23" s="50">
        <f>COUNTIF($B$9:$G$74,L23)</f>
        <v>59</v>
      </c>
    </row>
    <row r="24" spans="2:13" x14ac:dyDescent="0.3">
      <c r="B24" s="4" t="s">
        <v>3</v>
      </c>
      <c r="C24" s="4" t="s">
        <v>13</v>
      </c>
      <c r="D24" s="38"/>
      <c r="E24" s="39"/>
      <c r="F24" s="40">
        <v>0</v>
      </c>
      <c r="G24" s="41"/>
      <c r="H24" s="1"/>
      <c r="L24" s="50"/>
      <c r="M24" s="50">
        <f>COUNTIF($B$9:$G$74,L24)</f>
        <v>59</v>
      </c>
    </row>
    <row r="25" spans="2:13" x14ac:dyDescent="0.3">
      <c r="B25" s="5" t="s">
        <v>3</v>
      </c>
      <c r="C25" s="6" t="s">
        <v>13</v>
      </c>
      <c r="D25" s="42"/>
      <c r="E25" s="43"/>
      <c r="F25" s="44">
        <v>0</v>
      </c>
      <c r="G25" s="45"/>
      <c r="H25" s="1"/>
      <c r="L25" s="50"/>
      <c r="M25" s="50">
        <f>COUNTIF($B$9:$G$74,L25)</f>
        <v>59</v>
      </c>
    </row>
    <row r="26" spans="2:13" x14ac:dyDescent="0.3">
      <c r="B26" s="5" t="s">
        <v>3</v>
      </c>
      <c r="C26" s="6" t="s">
        <v>13</v>
      </c>
      <c r="D26" s="42"/>
      <c r="E26" s="43"/>
      <c r="F26" s="44">
        <v>0</v>
      </c>
      <c r="G26" s="45"/>
      <c r="H26" s="1"/>
      <c r="L26" s="50"/>
      <c r="M26" s="50">
        <f>COUNTIF($B$9:$G$74,L26)</f>
        <v>59</v>
      </c>
    </row>
    <row r="27" spans="2:13" x14ac:dyDescent="0.3">
      <c r="B27" s="5" t="s">
        <v>3</v>
      </c>
      <c r="C27" s="6" t="s">
        <v>13</v>
      </c>
      <c r="D27" s="42"/>
      <c r="E27" s="43"/>
      <c r="F27" s="44">
        <v>0</v>
      </c>
      <c r="G27" s="45"/>
      <c r="H27" s="1"/>
      <c r="L27" s="50"/>
      <c r="M27" s="50">
        <f>COUNTIF($B$9:$G$74,L27)</f>
        <v>59</v>
      </c>
    </row>
    <row r="28" spans="2:13" x14ac:dyDescent="0.3">
      <c r="B28" s="8" t="s">
        <v>3</v>
      </c>
      <c r="C28" s="8" t="s">
        <v>13</v>
      </c>
      <c r="D28" s="46"/>
      <c r="E28" s="47"/>
      <c r="F28" s="48">
        <v>0</v>
      </c>
      <c r="G28" s="49"/>
      <c r="H28" s="1"/>
      <c r="L28" s="50"/>
      <c r="M28" s="50">
        <f>COUNTIF($B$9:$G$74,L28)</f>
        <v>59</v>
      </c>
    </row>
    <row r="29" spans="2:13" x14ac:dyDescent="0.3">
      <c r="B29" s="4" t="s">
        <v>4</v>
      </c>
      <c r="C29" s="4" t="s">
        <v>14</v>
      </c>
      <c r="D29" s="38"/>
      <c r="E29" s="39"/>
      <c r="F29" s="40">
        <v>0</v>
      </c>
      <c r="G29" s="41"/>
      <c r="H29" s="1"/>
      <c r="L29" s="50"/>
      <c r="M29" s="50">
        <f>COUNTIF($B$9:$G$74,L29)</f>
        <v>59</v>
      </c>
    </row>
    <row r="30" spans="2:13" x14ac:dyDescent="0.3">
      <c r="B30" s="5" t="s">
        <v>4</v>
      </c>
      <c r="C30" s="6" t="s">
        <v>14</v>
      </c>
      <c r="D30" s="42"/>
      <c r="E30" s="43"/>
      <c r="F30" s="44">
        <v>0</v>
      </c>
      <c r="G30" s="45"/>
      <c r="H30" s="1"/>
      <c r="L30" s="50"/>
      <c r="M30" s="50">
        <f>COUNTIF($B$9:$G$74,L30)</f>
        <v>59</v>
      </c>
    </row>
    <row r="31" spans="2:13" x14ac:dyDescent="0.3">
      <c r="B31" s="5" t="s">
        <v>4</v>
      </c>
      <c r="C31" s="6" t="s">
        <v>14</v>
      </c>
      <c r="D31" s="42"/>
      <c r="E31" s="43"/>
      <c r="F31" s="44">
        <v>0</v>
      </c>
      <c r="G31" s="45"/>
      <c r="H31" s="1"/>
      <c r="L31" s="50"/>
      <c r="M31" s="50">
        <f>COUNTIF($B$9:$G$74,L31)</f>
        <v>59</v>
      </c>
    </row>
    <row r="32" spans="2:13" x14ac:dyDescent="0.3">
      <c r="B32" s="5" t="s">
        <v>4</v>
      </c>
      <c r="C32" s="6" t="s">
        <v>14</v>
      </c>
      <c r="D32" s="42"/>
      <c r="E32" s="43"/>
      <c r="F32" s="44">
        <v>0</v>
      </c>
      <c r="G32" s="45"/>
      <c r="H32" s="1"/>
      <c r="L32" s="50"/>
      <c r="M32" s="50">
        <f>COUNTIF($B$9:$G$74,L32)</f>
        <v>59</v>
      </c>
    </row>
    <row r="33" spans="2:13" x14ac:dyDescent="0.3">
      <c r="B33" s="5" t="s">
        <v>4</v>
      </c>
      <c r="C33" s="6" t="s">
        <v>14</v>
      </c>
      <c r="D33" s="46"/>
      <c r="E33" s="47"/>
      <c r="F33" s="48">
        <v>0</v>
      </c>
      <c r="G33" s="49"/>
      <c r="H33" s="1"/>
      <c r="L33" s="50"/>
      <c r="M33" s="50">
        <f>COUNTIF($B$9:$G$74,L33)</f>
        <v>59</v>
      </c>
    </row>
    <row r="34" spans="2:13" x14ac:dyDescent="0.3">
      <c r="B34" s="4" t="s">
        <v>5</v>
      </c>
      <c r="C34" s="4" t="s">
        <v>15</v>
      </c>
      <c r="D34" s="38"/>
      <c r="E34" s="39"/>
      <c r="F34" s="40">
        <v>0</v>
      </c>
      <c r="G34" s="41"/>
      <c r="H34" s="1"/>
      <c r="L34" s="50"/>
      <c r="M34" s="50">
        <f>COUNTIF($B$9:$G$74,L34)</f>
        <v>59</v>
      </c>
    </row>
    <row r="35" spans="2:13" x14ac:dyDescent="0.3">
      <c r="B35" s="5" t="s">
        <v>5</v>
      </c>
      <c r="C35" s="6" t="s">
        <v>15</v>
      </c>
      <c r="D35" s="42"/>
      <c r="E35" s="43"/>
      <c r="F35" s="44">
        <v>0</v>
      </c>
      <c r="G35" s="45"/>
      <c r="H35" s="1"/>
      <c r="L35" s="50"/>
      <c r="M35" s="50">
        <f>COUNTIF($B$9:$G$74,L35)</f>
        <v>59</v>
      </c>
    </row>
    <row r="36" spans="2:13" x14ac:dyDescent="0.3">
      <c r="B36" s="5" t="s">
        <v>5</v>
      </c>
      <c r="C36" s="6" t="s">
        <v>15</v>
      </c>
      <c r="D36" s="42"/>
      <c r="E36" s="43"/>
      <c r="F36" s="44">
        <v>0</v>
      </c>
      <c r="G36" s="45"/>
      <c r="H36" s="1"/>
      <c r="L36" s="50"/>
      <c r="M36" s="50">
        <f>COUNTIF($B$9:$G$74,L36)</f>
        <v>59</v>
      </c>
    </row>
    <row r="37" spans="2:13" x14ac:dyDescent="0.3">
      <c r="B37" s="5" t="s">
        <v>5</v>
      </c>
      <c r="C37" s="6" t="s">
        <v>15</v>
      </c>
      <c r="D37" s="42"/>
      <c r="E37" s="43"/>
      <c r="F37" s="44">
        <v>0</v>
      </c>
      <c r="G37" s="45"/>
      <c r="H37" s="1"/>
    </row>
    <row r="38" spans="2:13" x14ac:dyDescent="0.3">
      <c r="B38" s="5" t="s">
        <v>5</v>
      </c>
      <c r="C38" s="6" t="s">
        <v>15</v>
      </c>
      <c r="D38" s="46"/>
      <c r="E38" s="47"/>
      <c r="F38" s="48">
        <v>0</v>
      </c>
      <c r="G38" s="49"/>
      <c r="H38" s="1"/>
    </row>
    <row r="39" spans="2:13" x14ac:dyDescent="0.3">
      <c r="B39" s="4" t="s">
        <v>6</v>
      </c>
      <c r="C39" s="4" t="s">
        <v>16</v>
      </c>
      <c r="D39" s="38"/>
      <c r="E39" s="39"/>
      <c r="F39" s="40">
        <v>0</v>
      </c>
      <c r="G39" s="41"/>
      <c r="H39" s="1"/>
    </row>
    <row r="40" spans="2:13" x14ac:dyDescent="0.3">
      <c r="B40" s="5" t="s">
        <v>6</v>
      </c>
      <c r="C40" s="6" t="s">
        <v>16</v>
      </c>
      <c r="D40" s="42"/>
      <c r="E40" s="43"/>
      <c r="F40" s="44">
        <v>0</v>
      </c>
      <c r="G40" s="45"/>
      <c r="H40" s="1"/>
    </row>
    <row r="41" spans="2:13" x14ac:dyDescent="0.3">
      <c r="B41" s="5" t="s">
        <v>6</v>
      </c>
      <c r="C41" s="6" t="s">
        <v>16</v>
      </c>
      <c r="D41" s="42"/>
      <c r="E41" s="43"/>
      <c r="F41" s="44">
        <v>0</v>
      </c>
      <c r="G41" s="45"/>
      <c r="H41" s="1"/>
    </row>
    <row r="42" spans="2:13" x14ac:dyDescent="0.3">
      <c r="B42" s="5" t="s">
        <v>6</v>
      </c>
      <c r="C42" s="6" t="s">
        <v>16</v>
      </c>
      <c r="D42" s="42"/>
      <c r="E42" s="43"/>
      <c r="F42" s="44">
        <v>0</v>
      </c>
      <c r="G42" s="45"/>
      <c r="H42" s="1"/>
    </row>
    <row r="43" spans="2:13" x14ac:dyDescent="0.3">
      <c r="B43" s="8" t="s">
        <v>6</v>
      </c>
      <c r="C43" s="8" t="s">
        <v>16</v>
      </c>
      <c r="D43" s="46"/>
      <c r="E43" s="47"/>
      <c r="F43" s="48">
        <v>0</v>
      </c>
      <c r="G43" s="49"/>
      <c r="H43" s="1"/>
    </row>
    <row r="44" spans="2:13" x14ac:dyDescent="0.3">
      <c r="B44" s="4" t="s">
        <v>7</v>
      </c>
      <c r="C44" s="4" t="s">
        <v>17</v>
      </c>
      <c r="D44" s="38"/>
      <c r="E44" s="39"/>
      <c r="F44" s="40">
        <v>0</v>
      </c>
      <c r="G44" s="41"/>
      <c r="H44" s="1"/>
    </row>
    <row r="45" spans="2:13" x14ac:dyDescent="0.3">
      <c r="B45" s="5" t="s">
        <v>7</v>
      </c>
      <c r="C45" s="6" t="s">
        <v>17</v>
      </c>
      <c r="D45" s="42"/>
      <c r="E45" s="43"/>
      <c r="F45" s="44">
        <v>0</v>
      </c>
      <c r="G45" s="45"/>
      <c r="H45" s="1"/>
    </row>
    <row r="46" spans="2:13" x14ac:dyDescent="0.3">
      <c r="B46" s="5" t="s">
        <v>7</v>
      </c>
      <c r="C46" s="6" t="s">
        <v>17</v>
      </c>
      <c r="D46" s="42"/>
      <c r="E46" s="43"/>
      <c r="F46" s="44">
        <v>0</v>
      </c>
      <c r="G46" s="45"/>
      <c r="H46" s="1"/>
    </row>
    <row r="47" spans="2:13" x14ac:dyDescent="0.3">
      <c r="B47" s="5" t="s">
        <v>7</v>
      </c>
      <c r="C47" s="6" t="s">
        <v>17</v>
      </c>
      <c r="D47" s="42"/>
      <c r="E47" s="43"/>
      <c r="F47" s="44">
        <v>0</v>
      </c>
      <c r="G47" s="45"/>
      <c r="H47" s="1"/>
    </row>
    <row r="48" spans="2:13" x14ac:dyDescent="0.3">
      <c r="B48" s="5" t="s">
        <v>7</v>
      </c>
      <c r="C48" s="6" t="s">
        <v>17</v>
      </c>
      <c r="D48" s="46"/>
      <c r="E48" s="47"/>
      <c r="F48" s="48">
        <v>0</v>
      </c>
      <c r="G48" s="49"/>
      <c r="H48" s="1"/>
    </row>
    <row r="49" spans="2:8" x14ac:dyDescent="0.3">
      <c r="B49" s="4" t="s">
        <v>36</v>
      </c>
      <c r="C49" s="4" t="s">
        <v>35</v>
      </c>
      <c r="D49" s="38"/>
      <c r="E49" s="39"/>
      <c r="F49" s="40">
        <v>0</v>
      </c>
      <c r="G49" s="41"/>
      <c r="H49" s="1"/>
    </row>
    <row r="50" spans="2:8" x14ac:dyDescent="0.3">
      <c r="B50" s="5" t="str">
        <f>+B48</f>
        <v>8넴</v>
      </c>
      <c r="C50" s="6" t="str">
        <f>+C48</f>
        <v>설퍼론 사자</v>
      </c>
      <c r="D50" s="42"/>
      <c r="E50" s="43"/>
      <c r="F50" s="44">
        <v>0</v>
      </c>
      <c r="G50" s="45"/>
      <c r="H50" s="1"/>
    </row>
    <row r="51" spans="2:8" x14ac:dyDescent="0.3">
      <c r="B51" s="5" t="str">
        <f>+B49</f>
        <v>9넴</v>
      </c>
      <c r="C51" s="6" t="str">
        <f>+C49</f>
        <v>청지기 이그젝큐투스</v>
      </c>
      <c r="D51" s="42"/>
      <c r="E51" s="43"/>
      <c r="F51" s="44">
        <v>0</v>
      </c>
      <c r="G51" s="45"/>
      <c r="H51" s="1"/>
    </row>
    <row r="52" spans="2:8" x14ac:dyDescent="0.3">
      <c r="B52" s="5" t="str">
        <f t="shared" ref="B52:B53" si="0">+B51</f>
        <v>9넴</v>
      </c>
      <c r="C52" s="6" t="str">
        <f t="shared" ref="C52:C53" si="1">+C51</f>
        <v>청지기 이그젝큐투스</v>
      </c>
      <c r="D52" s="42"/>
      <c r="E52" s="43"/>
      <c r="F52" s="44">
        <v>0</v>
      </c>
      <c r="G52" s="45"/>
      <c r="H52" s="1"/>
    </row>
    <row r="53" spans="2:8" x14ac:dyDescent="0.3">
      <c r="B53" s="5" t="str">
        <f t="shared" si="0"/>
        <v>9넴</v>
      </c>
      <c r="C53" s="6" t="str">
        <f t="shared" si="1"/>
        <v>청지기 이그젝큐투스</v>
      </c>
      <c r="D53" s="46"/>
      <c r="E53" s="47"/>
      <c r="F53" s="48">
        <v>0</v>
      </c>
      <c r="G53" s="49"/>
      <c r="H53" s="1"/>
    </row>
    <row r="54" spans="2:8" x14ac:dyDescent="0.3">
      <c r="B54" s="4" t="s">
        <v>37</v>
      </c>
      <c r="C54" s="4" t="s">
        <v>34</v>
      </c>
      <c r="D54" s="38"/>
      <c r="E54" s="39"/>
      <c r="F54" s="40">
        <v>0</v>
      </c>
      <c r="G54" s="41"/>
      <c r="H54" s="1"/>
    </row>
    <row r="55" spans="2:8" x14ac:dyDescent="0.3">
      <c r="B55" s="5" t="str">
        <f>+B54</f>
        <v>11넴</v>
      </c>
      <c r="C55" s="6" t="str">
        <f>+C54</f>
        <v>라그나로스</v>
      </c>
      <c r="D55" s="42"/>
      <c r="E55" s="43"/>
      <c r="F55" s="44">
        <v>0</v>
      </c>
      <c r="G55" s="45"/>
      <c r="H55" s="1"/>
    </row>
    <row r="56" spans="2:8" x14ac:dyDescent="0.3">
      <c r="B56" s="5" t="str">
        <f>+B54</f>
        <v>11넴</v>
      </c>
      <c r="C56" s="6" t="str">
        <f>+C54</f>
        <v>라그나로스</v>
      </c>
      <c r="D56" s="42"/>
      <c r="E56" s="43"/>
      <c r="F56" s="44">
        <v>0</v>
      </c>
      <c r="G56" s="45"/>
      <c r="H56" s="1"/>
    </row>
    <row r="57" spans="2:8" x14ac:dyDescent="0.3">
      <c r="B57" s="5" t="str">
        <f>+B55</f>
        <v>11넴</v>
      </c>
      <c r="C57" s="6" t="str">
        <f>+C55</f>
        <v>라그나로스</v>
      </c>
      <c r="D57" s="42"/>
      <c r="E57" s="43"/>
      <c r="F57" s="44">
        <v>0</v>
      </c>
      <c r="G57" s="45"/>
      <c r="H57" s="1"/>
    </row>
    <row r="58" spans="2:8" x14ac:dyDescent="0.3">
      <c r="B58" s="7" t="s">
        <v>7</v>
      </c>
      <c r="C58" s="8" t="str">
        <f t="shared" ref="C58" si="2">+C57</f>
        <v>라그나로스</v>
      </c>
      <c r="D58" s="46"/>
      <c r="E58" s="47"/>
      <c r="F58" s="48">
        <v>0</v>
      </c>
      <c r="G58" s="49"/>
      <c r="H58" s="1"/>
    </row>
    <row r="59" spans="2:8" ht="15.75" customHeight="1" x14ac:dyDescent="0.3">
      <c r="B59" s="34" t="s">
        <v>50</v>
      </c>
      <c r="C59" s="34"/>
      <c r="D59" s="34"/>
      <c r="E59" s="34"/>
      <c r="F59" s="34"/>
      <c r="G59" s="57">
        <f>SUM(G9:G58)</f>
        <v>0</v>
      </c>
    </row>
    <row r="60" spans="2:8" ht="5.45" customHeight="1" x14ac:dyDescent="0.3">
      <c r="B60" s="1"/>
      <c r="C60" s="1"/>
      <c r="D60" s="1"/>
      <c r="E60" s="1"/>
      <c r="F60" s="1"/>
      <c r="G60" s="1"/>
      <c r="H60" s="1"/>
    </row>
    <row r="61" spans="2:8" ht="5.45" customHeight="1" x14ac:dyDescent="0.3">
      <c r="B61" s="1"/>
      <c r="C61" s="1"/>
      <c r="D61" s="1"/>
      <c r="E61" s="1"/>
      <c r="F61" s="1"/>
      <c r="G61" s="1"/>
      <c r="H61" s="1"/>
    </row>
    <row r="62" spans="2:8" ht="5.45" customHeight="1" x14ac:dyDescent="0.3">
      <c r="B62" s="1"/>
      <c r="C62" s="1"/>
      <c r="D62" s="1"/>
      <c r="E62" s="1"/>
      <c r="F62" s="1"/>
      <c r="G62" s="1"/>
      <c r="H62" s="1"/>
    </row>
    <row r="63" spans="2:8" ht="5.45" customHeight="1" x14ac:dyDescent="0.3">
      <c r="B63" s="1"/>
      <c r="C63" s="1"/>
      <c r="D63" s="1"/>
      <c r="E63" s="1"/>
      <c r="F63" s="1"/>
      <c r="G63" s="1"/>
      <c r="H63" s="1"/>
    </row>
    <row r="64" spans="2:8" ht="5.45" customHeight="1" x14ac:dyDescent="0.3">
      <c r="B64" s="1"/>
      <c r="C64" s="1"/>
      <c r="D64" s="1"/>
      <c r="E64" s="1"/>
      <c r="F64" s="1"/>
      <c r="G64" s="1"/>
      <c r="H64" s="1"/>
    </row>
    <row r="65" spans="2:8" ht="26.25" x14ac:dyDescent="0.3">
      <c r="B65" s="56" t="s">
        <v>48</v>
      </c>
      <c r="C65" s="56"/>
      <c r="D65" s="56"/>
      <c r="E65" s="56"/>
      <c r="F65" s="56"/>
      <c r="G65" s="56"/>
      <c r="H65" s="1"/>
    </row>
    <row r="66" spans="2:8" ht="17.25" customHeight="1" x14ac:dyDescent="0.3">
      <c r="B66" s="35" t="s">
        <v>8</v>
      </c>
      <c r="C66" s="36"/>
      <c r="D66" s="3" t="s">
        <v>18</v>
      </c>
      <c r="E66" s="3" t="s">
        <v>32</v>
      </c>
      <c r="F66" s="9" t="s">
        <v>19</v>
      </c>
      <c r="G66" s="3" t="s">
        <v>20</v>
      </c>
      <c r="H66" s="1"/>
    </row>
    <row r="67" spans="2:8" x14ac:dyDescent="0.3">
      <c r="B67" s="32" t="s">
        <v>25</v>
      </c>
      <c r="C67" s="33"/>
      <c r="D67" s="50"/>
      <c r="E67" s="51"/>
      <c r="F67" s="52">
        <v>0</v>
      </c>
      <c r="G67" s="53"/>
      <c r="H67" s="1"/>
    </row>
    <row r="68" spans="2:8" x14ac:dyDescent="0.3">
      <c r="B68" s="32" t="s">
        <v>25</v>
      </c>
      <c r="C68" s="33"/>
      <c r="D68" s="50"/>
      <c r="E68" s="51"/>
      <c r="F68" s="52">
        <v>0</v>
      </c>
      <c r="G68" s="53"/>
      <c r="H68" s="1"/>
    </row>
    <row r="69" spans="2:8" x14ac:dyDescent="0.3">
      <c r="B69" s="32" t="s">
        <v>25</v>
      </c>
      <c r="C69" s="33"/>
      <c r="D69" s="50"/>
      <c r="E69" s="51"/>
      <c r="F69" s="52">
        <v>0</v>
      </c>
      <c r="G69" s="53"/>
      <c r="H69" s="1"/>
    </row>
    <row r="70" spans="2:8" x14ac:dyDescent="0.3">
      <c r="B70" s="32" t="s">
        <v>25</v>
      </c>
      <c r="C70" s="33"/>
      <c r="D70" s="50"/>
      <c r="E70" s="51"/>
      <c r="F70" s="52">
        <v>0</v>
      </c>
      <c r="G70" s="53"/>
      <c r="H70" s="1"/>
    </row>
    <row r="71" spans="2:8" x14ac:dyDescent="0.3">
      <c r="B71" s="32" t="s">
        <v>25</v>
      </c>
      <c r="C71" s="33"/>
      <c r="D71" s="50"/>
      <c r="E71" s="51"/>
      <c r="F71" s="52">
        <v>0</v>
      </c>
      <c r="G71" s="53"/>
      <c r="H71" s="1"/>
    </row>
    <row r="72" spans="2:8" x14ac:dyDescent="0.3">
      <c r="B72" s="32" t="s">
        <v>25</v>
      </c>
      <c r="C72" s="33"/>
      <c r="D72" s="50"/>
      <c r="E72" s="51"/>
      <c r="F72" s="52">
        <v>0</v>
      </c>
      <c r="G72" s="53"/>
      <c r="H72" s="1"/>
    </row>
    <row r="73" spans="2:8" x14ac:dyDescent="0.3">
      <c r="B73" s="32" t="s">
        <v>25</v>
      </c>
      <c r="C73" s="33"/>
      <c r="D73" s="50"/>
      <c r="E73" s="51"/>
      <c r="F73" s="52">
        <v>0</v>
      </c>
      <c r="G73" s="53"/>
      <c r="H73" s="1"/>
    </row>
    <row r="74" spans="2:8" x14ac:dyDescent="0.3">
      <c r="B74" s="32" t="s">
        <v>24</v>
      </c>
      <c r="C74" s="33"/>
      <c r="D74" s="50"/>
      <c r="E74" s="51"/>
      <c r="F74" s="52">
        <v>0</v>
      </c>
      <c r="G74" s="53"/>
      <c r="H74" s="1"/>
    </row>
    <row r="75" spans="2:8" x14ac:dyDescent="0.3">
      <c r="B75" s="34" t="s">
        <v>50</v>
      </c>
      <c r="C75" s="34"/>
      <c r="D75" s="34"/>
      <c r="E75" s="34"/>
      <c r="F75" s="34"/>
      <c r="G75" s="57">
        <f>SUM(G67:G74)</f>
        <v>0</v>
      </c>
    </row>
    <row r="76" spans="2:8" ht="5.45" customHeight="1" x14ac:dyDescent="0.3">
      <c r="B76" s="1"/>
      <c r="C76" s="1"/>
      <c r="D76" s="1"/>
      <c r="E76" s="1"/>
      <c r="F76" s="1"/>
      <c r="G76" s="1"/>
      <c r="H76" s="1"/>
    </row>
    <row r="77" spans="2:8" ht="24.95" customHeight="1" x14ac:dyDescent="0.3">
      <c r="B77" s="54" t="s">
        <v>49</v>
      </c>
      <c r="C77" s="54"/>
      <c r="D77" s="54"/>
      <c r="E77" s="54"/>
      <c r="F77" s="54"/>
      <c r="G77" s="55">
        <f>+G75+G59</f>
        <v>0</v>
      </c>
      <c r="H77" s="1"/>
    </row>
    <row r="78" spans="2:8" x14ac:dyDescent="0.3">
      <c r="B78" s="1"/>
      <c r="C78" s="1"/>
      <c r="D78" s="1"/>
      <c r="E78" s="1"/>
      <c r="F78" s="1"/>
      <c r="G78" s="1"/>
      <c r="H78" s="1"/>
    </row>
    <row r="79" spans="2:8" x14ac:dyDescent="0.3">
      <c r="B79" s="1"/>
      <c r="C79" s="1"/>
      <c r="D79" s="1"/>
      <c r="E79" s="1"/>
      <c r="F79" s="1"/>
      <c r="G79" s="1"/>
      <c r="H79" s="1"/>
    </row>
    <row r="80" spans="2:8" x14ac:dyDescent="0.3">
      <c r="B80" s="1"/>
      <c r="C80" s="1"/>
      <c r="D80" s="1"/>
      <c r="E80" s="1"/>
      <c r="F80" s="1"/>
      <c r="G80" s="1"/>
      <c r="H80" s="1"/>
    </row>
  </sheetData>
  <autoFilter ref="B8:G58">
    <filterColumn colId="5" showButton="0"/>
  </autoFilter>
  <mergeCells count="17">
    <mergeCell ref="L5:M6"/>
    <mergeCell ref="B77:F77"/>
    <mergeCell ref="B59:F59"/>
    <mergeCell ref="B67:C67"/>
    <mergeCell ref="B70:C70"/>
    <mergeCell ref="B66:C66"/>
    <mergeCell ref="B75:F75"/>
    <mergeCell ref="B68:C68"/>
    <mergeCell ref="B69:C69"/>
    <mergeCell ref="B71:C71"/>
    <mergeCell ref="B72:C72"/>
    <mergeCell ref="B73:C73"/>
    <mergeCell ref="B74:C74"/>
    <mergeCell ref="B65:G65"/>
    <mergeCell ref="I5:J6"/>
    <mergeCell ref="B2:C2"/>
    <mergeCell ref="B3:C3"/>
  </mergeCells>
  <phoneticPr fontId="2" type="noConversion"/>
  <conditionalFormatting sqref="J9:J13 J15:J16">
    <cfRule type="cellIs" dxfId="243" priority="127" operator="equal">
      <formula>$J$20</formula>
    </cfRule>
  </conditionalFormatting>
  <conditionalFormatting sqref="J14">
    <cfRule type="cellIs" dxfId="138" priority="13" operator="equal">
      <formula>$J$20</formula>
    </cfRule>
  </conditionalFormatting>
  <conditionalFormatting sqref="M9:M36">
    <cfRule type="cellIs" dxfId="122" priority="1" operator="equal">
      <formula>$M$3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BE3074A-D9DE-4D66-9DEB-4DD7D097647B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0" operator="equal" id="{2037E41D-B6DA-43AF-A706-D4BF3E7303D0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29" operator="equal" id="{E76791CD-8D32-4470-B89A-0EACECFF9DEF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30" operator="equal" id="{AA6D7C73-9C6F-44FE-990C-4228BD1CD746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31" operator="equal" id="{D012A471-05EA-40DA-BCC2-36389BFBEB92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2" operator="equal" id="{0B7E9E55-B0DE-4CCF-A28B-30BA0A9F23EC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33" operator="equal" id="{8179EB5C-8ECB-4E80-BA0D-97A1BA0AAD37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34" operator="equal" id="{8E619CAE-6390-43DF-9388-F8DEA5810893}">
            <xm:f>data!$C$2</xm:f>
            <x14:dxf>
              <fill>
                <patternFill>
                  <bgColor rgb="FF996633"/>
                </patternFill>
              </fill>
            </x14:dxf>
          </x14:cfRule>
          <xm:sqref>E9 E57:E58 E51:E55 E46:E49 E41:E44 E36:E39 E31:E34 E26:E29 E21:E24 E16:E19 E11:E14</xm:sqref>
        </x14:conditionalFormatting>
        <x14:conditionalFormatting xmlns:xm="http://schemas.microsoft.com/office/excel/2006/main">
          <x14:cfRule type="cellIs" priority="119" operator="equal" id="{7C989457-CB0D-4FDF-80FD-B95D64FE47E6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0" operator="equal" id="{D8CB1EFC-E388-4559-A5AB-B88B2B6A88FA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21" operator="equal" id="{743859D4-CF29-496F-B135-2C5AD232795A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22" operator="equal" id="{BAEAA5E8-B254-4EA4-970D-32BE61CA10FD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23" operator="equal" id="{BE5C652A-0AB0-4181-A1D9-CEBAC8F225D9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4" operator="equal" id="{74963113-9762-4EA8-9385-80D1A4D4FE77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25" operator="equal" id="{F9F26D1E-BC18-4E6C-A718-85BEA57B491E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26" operator="equal" id="{F2CC86AC-4BAF-4661-95CB-06D9974C92D1}">
            <xm:f>data!$C$2</xm:f>
            <x14:dxf>
              <fill>
                <patternFill>
                  <bgColor rgb="FF996633"/>
                </patternFill>
              </fill>
            </x14:dxf>
          </x14:cfRule>
          <xm:sqref>E71:E74</xm:sqref>
        </x14:conditionalFormatting>
        <x14:conditionalFormatting xmlns:xm="http://schemas.microsoft.com/office/excel/2006/main">
          <x14:cfRule type="cellIs" priority="111" operator="equal" id="{FBA1CF0B-E0F9-44B1-BC6D-F7DFFB0E5E67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2" operator="equal" id="{B046E24F-D9D8-4366-9AD7-43DC4BF90A9C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13" operator="equal" id="{25077E33-F0AA-48E7-9724-185584DA7481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14" operator="equal" id="{A8AC5AEB-9BAE-4450-BEAC-4EA65403D62E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15" operator="equal" id="{A0371375-FCB0-40A5-8DBD-F2EF3E631F8E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6" operator="equal" id="{6250A9BC-C600-41AB-B7AC-6869557A3E53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17" operator="equal" id="{3767E591-ABE5-4399-80EF-4070412C3699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18" operator="equal" id="{56415C3B-E89F-4EB6-B882-D87DCCCF000C}">
            <xm:f>data!$C$2</xm:f>
            <x14:dxf>
              <fill>
                <patternFill>
                  <bgColor rgb="FF996633"/>
                </patternFill>
              </fill>
            </x14:dxf>
          </x14:cfRule>
          <xm:sqref>E67 E70</xm:sqref>
        </x14:conditionalFormatting>
        <x14:conditionalFormatting xmlns:xm="http://schemas.microsoft.com/office/excel/2006/main">
          <x14:cfRule type="cellIs" priority="102" operator="equal" id="{7CF20576-E103-4192-A2B7-2BA7E6AE2979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" operator="equal" id="{0B7A95AA-0887-468D-B974-63A7D8E68484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04" operator="equal" id="{7C4AE57A-E792-48E6-A15D-706AFACA9942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05" operator="equal" id="{AA3A077C-CB38-48F0-B2FD-57DF84A23D09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06" operator="equal" id="{DA6C8445-A1C8-4160-B719-429599CF033F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7" operator="equal" id="{28BAD64E-9835-4B38-B9E7-5E6CDAD33A20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08" operator="equal" id="{6E983006-54A6-4438-BD8B-C1728A826B12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09" operator="equal" id="{B7E134C9-A770-4C74-BEB8-3F438DA19712}">
            <xm:f>data!$C$2</xm:f>
            <x14:dxf>
              <fill>
                <patternFill>
                  <bgColor rgb="FF996633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cellIs" priority="94" operator="equal" id="{A85C97BA-91E2-46BD-AF7E-9CF7ED5C7285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5" operator="equal" id="{DC46D3A3-B54C-42D4-A5D8-02F6AA668E96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96" operator="equal" id="{C571B262-0BC2-4ACA-9AB1-FD4D51D9382C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97" operator="equal" id="{33D68E8E-5A34-4396-B2E3-B5B67C16DFD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98" operator="equal" id="{15B1E265-1BEE-46AA-8CA6-A79A8CB40D37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9" operator="equal" id="{6B87A8D9-1E2F-46DE-9374-1F70B0A4B600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00" operator="equal" id="{EA6DF348-CC6A-4094-8A2D-7D1B01519178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01" operator="equal" id="{BBDD27BD-8220-426F-A894-2C105F8B4770}">
            <xm:f>data!$C$2</xm:f>
            <x14:dxf>
              <fill>
                <patternFill>
                  <bgColor rgb="FF996633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cellIs" priority="83" operator="equal" id="{09E47593-7DD4-465D-B6BA-82051B05A542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" operator="equal" id="{3C15EFF9-283A-4434-B675-886E6D9FE758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87" operator="equal" id="{E9F6153E-F9EB-4521-A0C5-81F2B1997345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88" operator="equal" id="{060000E5-5C8C-4D70-A882-F933218D5BE6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89" operator="equal" id="{4534EB7C-2642-48E3-9D89-66C9EA476C3D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0" operator="equal" id="{F80CB407-8239-49E4-AF84-35FF50110EB7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91" operator="equal" id="{151EEB3F-10BB-487F-A20B-A01BF826D6ED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37" operator="equal" id="{50C3D629-262A-4B3D-B40C-B153056DFF16}">
            <xm:f>data!$C$2</xm:f>
            <x14:dxf>
              <fill>
                <patternFill>
                  <bgColor rgb="FF996633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74" operator="equal" id="{B6FBC471-19EA-42B3-9CC3-B610D2006B31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6" operator="equal" id="{08B7BFFE-1D33-44AF-96A2-FC25B5A29AA4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77" operator="equal" id="{77B5582D-C1C5-49D6-8BA5-E316F8ED7ADD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79" operator="equal" id="{9A48A8DF-2C85-4A2A-B57B-C0473C80E122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80" operator="equal" id="{74455887-F7EF-483C-BEF5-68F430F0DF32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1" operator="equal" id="{94D5A3F1-16A9-4FA6-B3EC-74D8714AD173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82" operator="equal" id="{B037350A-1AE6-4BF6-904E-22A414A7809F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28" operator="equal" id="{72649E10-D9FC-4697-AC62-42FDE8BC1034}">
            <xm:f>data!$C$2</xm:f>
            <x14:dxf>
              <fill>
                <patternFill>
                  <bgColor rgb="FF996633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65" operator="equal" id="{2B93D02D-329B-44D7-868F-7BE403EBD0CC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7" operator="equal" id="{AC0956EE-1AEC-4635-87CC-467EC2BCD1EC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69" operator="equal" id="{4CBEE6EF-AF33-4133-AC57-A2C0967654DD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70" operator="equal" id="{FC98492F-3239-4C88-A08E-A9E558E5B7F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71" operator="equal" id="{67918C96-0DF6-44AA-A91E-3CFA111DF2AF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2" operator="equal" id="{BA5909C7-B542-4B51-9B66-2A85DDB07578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73" operator="equal" id="{D39CB3F0-458F-4ED6-9B2A-939C65CF1EDD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86" operator="equal" id="{02A1974A-0194-49B4-910D-7A7F609DA23B}">
            <xm:f>data!$C$2</xm:f>
            <x14:dxf>
              <fill>
                <patternFill>
                  <bgColor rgb="FF996633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cellIs" priority="56" operator="equal" id="{B79C99BC-F56E-4AC5-88A3-1E96C2DDF9E0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8" operator="equal" id="{9026F44B-45EB-4568-B1A0-0F39DA4BF1D2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60" operator="equal" id="{42C038D2-B79A-48A9-99CE-9B2E15C8D526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61" operator="equal" id="{2168E29E-D751-42B2-956D-DDEE343481EF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62" operator="equal" id="{49E3622F-B63B-4090-BBC6-36E05A5F862D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3" operator="equal" id="{A8660CF2-DD01-44DF-9522-BF0413B20FDB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64" operator="equal" id="{7D04F93E-425E-47C5-9FE0-ADE50B6FD74F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78" operator="equal" id="{0C6E9CD5-8BCE-4138-AA6B-9D968F6F582F}">
            <xm:f>data!$C$2</xm:f>
            <x14:dxf>
              <fill>
                <patternFill>
                  <bgColor rgb="FF996633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47" operator="equal" id="{22F7CBE4-48B5-4D4A-8BAE-44119850BCD0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" operator="equal" id="{59392C1F-7247-460A-BD3D-7809588443F5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51" operator="equal" id="{EC458485-6C79-44DF-BBEE-B3C91756E892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52" operator="equal" id="{F8EFE5C6-8F77-400A-8141-0B2874A67D0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53" operator="equal" id="{0295CA93-95EF-4AC3-9E39-D5198933D88F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" operator="equal" id="{C98109A1-0DE3-4554-8450-8F13FC5AD3C7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55" operator="equal" id="{0B7B2E52-A650-498B-B2C5-C6FDAD161109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68" operator="equal" id="{B869CFDA-7ADF-46C9-8E47-FC1658D11D2E}">
            <xm:f>data!$C$2</xm:f>
            <x14:dxf>
              <fill>
                <patternFill>
                  <bgColor rgb="FF996633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40" operator="equal" id="{2B9394D8-D813-4B4E-8846-CA9CB9BF4CDB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" operator="equal" id="{A5E78059-98D8-49FC-A95A-AEDCB7EFFE1B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42" operator="equal" id="{4BB4D413-2C37-4817-8BE0-C18EED143365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43" operator="equal" id="{4BC8C8C4-D275-4898-BB11-9DA48881954F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44" operator="equal" id="{1F569226-B567-4F2B-8EA6-C8CC8686A721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5" operator="equal" id="{80C32689-F5DB-4F98-826F-4A4F7AA4A3D9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46" operator="equal" id="{5BF49036-AE68-4CB4-A84C-A01EC82CEEC9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59" operator="equal" id="{DDACACA0-3650-4695-8DEA-69C3108351CF}">
            <xm:f>data!$C$2</xm:f>
            <x14:dxf>
              <fill>
                <patternFill>
                  <bgColor rgb="FF996633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30" operator="equal" id="{1A51CE57-53C7-4C8E-A889-6D9E7EF756E3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" operator="equal" id="{0308CA67-C748-4436-A8FA-01CA1CEF5E2F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33" operator="equal" id="{D5D91C5B-94C1-4A2D-9081-C9B1AAA1BF30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34" operator="equal" id="{49BFB79A-BBB5-434F-AEDD-B7653CE5F69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35" operator="equal" id="{678C70E1-40FE-440C-8D83-F467C7611ABF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" operator="equal" id="{23F7DDDB-B991-441B-BF67-8800ED6155D6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37" operator="equal" id="{856E3A6F-FEFD-4EAC-A47D-F138BFDB2AF2}">
            <xm:f>data!$C$2</xm:f>
            <x14:dxf>
              <fill>
                <patternFill>
                  <bgColor rgb="FF996633"/>
                </patternFill>
              </fill>
            </x14:dxf>
          </x14:cfRule>
          <x14:cfRule type="cellIs" priority="49" operator="equal" id="{3EEA57C1-D316-4CC5-8A62-048B0A3493F6}">
            <xm:f>data!$C$3</xm:f>
            <x14:dxf>
              <fill>
                <patternFill>
                  <bgColor rgb="FFFFFF99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21" operator="equal" id="{8419A0AE-6EF4-4889-8B5E-01CAFE425005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" operator="equal" id="{5ACE77A2-883D-4C36-A1EB-D6B8B72C08C7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24" operator="equal" id="{CE4BBC3A-7293-495B-8007-684AC0501520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25" operator="equal" id="{FC0313F5-089F-4760-9F40-D52DB6F8C1BC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26" operator="equal" id="{BE9B6191-9AD2-442F-A1E9-9E72AE24F9EC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" operator="equal" id="{1A4D02EE-3F72-43F1-B2C9-CB94DE21A310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28" operator="equal" id="{C1B2B602-5118-42E6-AB3C-D96F0EEF092F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29" operator="equal" id="{E943A206-F5D4-4209-93C6-4697D8976C88}">
            <xm:f>data!$C$2</xm:f>
            <x14:dxf>
              <fill>
                <patternFill>
                  <bgColor rgb="FF996633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11" operator="equal" id="{FB0242F8-4528-46AD-A197-309A3A10ABF7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" operator="equal" id="{8746BFA2-FDD9-469B-B48C-E1D9EE996639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5" operator="equal" id="{E5C4C7D6-D593-4279-A2F1-8F638D0E704A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6" operator="equal" id="{59DB1BC0-990C-4447-BA97-BFBB6287D2E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7" operator="equal" id="{D10210D3-3DC7-4E18-9435-BC3919FD1688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" operator="equal" id="{5512873B-DF88-4FE8-963F-F1E128D22914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9" operator="equal" id="{439FE794-C673-4A73-B089-9FFEA823D13A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20" operator="equal" id="{9636A8AA-9B75-4B7B-841E-C7711E38CD17}">
            <xm:f>data!$C$2</xm:f>
            <x14:dxf>
              <fill>
                <patternFill>
                  <bgColor rgb="FF996633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ellIs" priority="4" operator="equal" id="{68409A11-13AC-46FB-AE07-B12B1CB87A96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5" operator="equal" id="{BF2418B4-163F-4E41-A45D-4E72E221B212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6" operator="equal" id="{947988FC-483D-47DE-8F48-3FE889860815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7" operator="equal" id="{61747E1A-8D9C-409C-ACBF-F0006E04AB29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" operator="equal" id="{A5A47BCF-E1B3-417F-B7B2-B68698179173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9" operator="equal" id="{5DC615FC-522B-411E-BD09-95169C5CAEE4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0" operator="equal" id="{92D769F0-2034-4625-B0ED-B0C257CE698E}">
            <xm:f>data!$C$2</xm:f>
            <x14:dxf>
              <fill>
                <patternFill>
                  <bgColor rgb="FF996633"/>
                </patternFill>
              </fill>
            </x14:dxf>
          </x14:cfRule>
          <xm:sqref>E10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data!$B$2:$B$10</xm:f>
          </x14:formula1>
          <xm:sqref>B3:C3</xm:sqref>
        </x14:dataValidation>
        <x14:dataValidation type="list" allowBlank="1" showInputMessage="1" showErrorMessage="1">
          <x14:formula1>
            <xm:f>data!$C$2:$C$9</xm:f>
          </x14:formula1>
          <xm:sqref>E67:E74 E9:E58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0"/>
  <sheetViews>
    <sheetView showGridLines="0" zoomScale="70" zoomScaleNormal="70" workbookViewId="0">
      <selection activeCell="F9" sqref="F9"/>
    </sheetView>
  </sheetViews>
  <sheetFormatPr defaultRowHeight="16.5" x14ac:dyDescent="0.3"/>
  <cols>
    <col min="2" max="3" width="18.625" customWidth="1"/>
    <col min="4" max="7" width="20.625" customWidth="1"/>
    <col min="9" max="10" width="12.625" customWidth="1"/>
    <col min="11" max="11" width="5.625" customWidth="1"/>
    <col min="12" max="12" width="9" style="1"/>
    <col min="13" max="13" width="9" style="1" customWidth="1"/>
  </cols>
  <sheetData>
    <row r="2" spans="2:13" ht="24.95" customHeight="1" x14ac:dyDescent="0.3">
      <c r="B2" s="29" t="s">
        <v>33</v>
      </c>
      <c r="C2" s="30"/>
    </row>
    <row r="3" spans="2:13" ht="24.95" customHeight="1" x14ac:dyDescent="0.3">
      <c r="B3" s="31" t="s">
        <v>30</v>
      </c>
      <c r="C3" s="31"/>
      <c r="M3" s="25">
        <v>50</v>
      </c>
    </row>
    <row r="4" spans="2:13" ht="5.0999999999999996" customHeight="1" x14ac:dyDescent="0.3"/>
    <row r="5" spans="2:13" ht="24.95" customHeight="1" x14ac:dyDescent="0.3">
      <c r="B5" s="3" t="s">
        <v>9</v>
      </c>
      <c r="C5" s="3" t="s">
        <v>21</v>
      </c>
      <c r="D5" s="3" t="s">
        <v>27</v>
      </c>
      <c r="E5" s="3" t="s">
        <v>28</v>
      </c>
      <c r="F5" s="3" t="s">
        <v>23</v>
      </c>
      <c r="G5" s="3" t="s">
        <v>22</v>
      </c>
      <c r="H5" s="1"/>
      <c r="I5" s="28" t="s">
        <v>47</v>
      </c>
      <c r="J5" s="28"/>
      <c r="L5" s="28" t="s">
        <v>55</v>
      </c>
      <c r="M5" s="28"/>
    </row>
    <row r="6" spans="2:13" ht="24.95" customHeight="1" x14ac:dyDescent="0.3">
      <c r="B6" s="27" t="s">
        <v>21</v>
      </c>
      <c r="C6" s="11">
        <v>40</v>
      </c>
      <c r="D6" s="23">
        <f>SUMPRODUCT(1/COUNTIF(F9:F58,F9:F58))-1</f>
        <v>0</v>
      </c>
      <c r="E6" s="11">
        <f>IF(B3="올분배",C6,C6-D6)</f>
        <v>40</v>
      </c>
      <c r="F6" s="12">
        <f>+G77</f>
        <v>0</v>
      </c>
      <c r="G6" s="13">
        <f>+F6/E6</f>
        <v>0</v>
      </c>
      <c r="H6" s="1"/>
      <c r="I6" s="28"/>
      <c r="J6" s="28"/>
      <c r="L6" s="28"/>
      <c r="M6" s="28"/>
    </row>
    <row r="7" spans="2:13" ht="5.0999999999999996" customHeight="1" x14ac:dyDescent="0.3">
      <c r="B7" s="1"/>
      <c r="C7" s="1"/>
      <c r="D7" s="1"/>
      <c r="E7" s="1"/>
      <c r="F7" s="1"/>
      <c r="G7" s="1"/>
      <c r="H7" s="1"/>
    </row>
    <row r="8" spans="2:13" x14ac:dyDescent="0.3">
      <c r="B8" s="3" t="s">
        <v>8</v>
      </c>
      <c r="C8" s="3" t="s">
        <v>9</v>
      </c>
      <c r="D8" s="3" t="s">
        <v>18</v>
      </c>
      <c r="E8" s="3" t="s">
        <v>32</v>
      </c>
      <c r="F8" s="9" t="s">
        <v>19</v>
      </c>
      <c r="G8" s="3" t="s">
        <v>20</v>
      </c>
      <c r="H8" s="1"/>
      <c r="I8" s="3" t="s">
        <v>32</v>
      </c>
      <c r="J8" s="3" t="s">
        <v>46</v>
      </c>
      <c r="L8" s="3" t="s">
        <v>54</v>
      </c>
      <c r="M8" s="3" t="s">
        <v>53</v>
      </c>
    </row>
    <row r="9" spans="2:13" x14ac:dyDescent="0.3">
      <c r="B9" s="4" t="s">
        <v>0</v>
      </c>
      <c r="C9" s="4" t="s">
        <v>10</v>
      </c>
      <c r="D9" s="38"/>
      <c r="E9" s="39"/>
      <c r="F9" s="40">
        <v>0</v>
      </c>
      <c r="G9" s="41"/>
      <c r="H9" s="1"/>
      <c r="I9" s="24" t="s">
        <v>57</v>
      </c>
      <c r="J9" s="2">
        <f>COUNTIF($E$9:$E$74,I9)</f>
        <v>0</v>
      </c>
      <c r="L9" s="50" t="s">
        <v>51</v>
      </c>
      <c r="M9" s="50">
        <f>COUNTIF($B$9:$G$74,L9)</f>
        <v>0</v>
      </c>
    </row>
    <row r="10" spans="2:13" x14ac:dyDescent="0.3">
      <c r="B10" s="5" t="s">
        <v>0</v>
      </c>
      <c r="C10" s="6" t="s">
        <v>10</v>
      </c>
      <c r="D10" s="42"/>
      <c r="E10" s="43"/>
      <c r="F10" s="44">
        <v>0</v>
      </c>
      <c r="G10" s="45"/>
      <c r="H10" s="1"/>
      <c r="I10" s="24" t="s">
        <v>39</v>
      </c>
      <c r="J10" s="2">
        <f>COUNTIF($E$9:$E$74,I10)</f>
        <v>0</v>
      </c>
      <c r="L10" s="50" t="s">
        <v>56</v>
      </c>
      <c r="M10" s="50">
        <f>COUNTIF($B$9:$G$74,L10)</f>
        <v>0</v>
      </c>
    </row>
    <row r="11" spans="2:13" x14ac:dyDescent="0.3">
      <c r="B11" s="5" t="s">
        <v>0</v>
      </c>
      <c r="C11" s="6" t="s">
        <v>10</v>
      </c>
      <c r="D11" s="42"/>
      <c r="E11" s="43"/>
      <c r="F11" s="44">
        <v>0</v>
      </c>
      <c r="G11" s="45"/>
      <c r="H11" s="1"/>
      <c r="I11" s="24" t="s">
        <v>40</v>
      </c>
      <c r="J11" s="2">
        <f>COUNTIF($E$9:$E$74,I11)</f>
        <v>0</v>
      </c>
      <c r="L11" s="50" t="s">
        <v>52</v>
      </c>
      <c r="M11" s="50">
        <f>COUNTIF($B$9:$G$74,L11)</f>
        <v>0</v>
      </c>
    </row>
    <row r="12" spans="2:13" x14ac:dyDescent="0.3">
      <c r="B12" s="5" t="s">
        <v>0</v>
      </c>
      <c r="C12" s="6" t="s">
        <v>10</v>
      </c>
      <c r="D12" s="42"/>
      <c r="E12" s="43"/>
      <c r="F12" s="44">
        <v>0</v>
      </c>
      <c r="G12" s="45"/>
      <c r="H12" s="1"/>
      <c r="I12" s="24" t="s">
        <v>41</v>
      </c>
      <c r="J12" s="2">
        <f>COUNTIF($E$9:$E$74,I12)</f>
        <v>0</v>
      </c>
      <c r="L12" s="50"/>
      <c r="M12" s="50">
        <f>COUNTIF($B$9:$G$74,L12)</f>
        <v>59</v>
      </c>
    </row>
    <row r="13" spans="2:13" x14ac:dyDescent="0.3">
      <c r="B13" s="7" t="s">
        <v>0</v>
      </c>
      <c r="C13" s="8" t="s">
        <v>10</v>
      </c>
      <c r="D13" s="46"/>
      <c r="E13" s="47"/>
      <c r="F13" s="48">
        <v>0</v>
      </c>
      <c r="G13" s="49"/>
      <c r="H13" s="1"/>
      <c r="I13" s="24" t="s">
        <v>42</v>
      </c>
      <c r="J13" s="2">
        <f>COUNTIF($E$9:$E$74,I13)</f>
        <v>0</v>
      </c>
      <c r="L13" s="50"/>
      <c r="M13" s="50">
        <f>COUNTIF($B$9:$G$74,L13)</f>
        <v>59</v>
      </c>
    </row>
    <row r="14" spans="2:13" x14ac:dyDescent="0.3">
      <c r="B14" s="4" t="s">
        <v>1</v>
      </c>
      <c r="C14" s="4" t="s">
        <v>11</v>
      </c>
      <c r="D14" s="38"/>
      <c r="E14" s="39"/>
      <c r="F14" s="40">
        <v>0</v>
      </c>
      <c r="G14" s="41"/>
      <c r="H14" s="1"/>
      <c r="I14" s="24" t="s">
        <v>43</v>
      </c>
      <c r="J14" s="2">
        <f>COUNTIF($E$9:$E$74,I14)</f>
        <v>0</v>
      </c>
      <c r="L14" s="50"/>
      <c r="M14" s="50">
        <f>COUNTIF($B$9:$G$74,L14)</f>
        <v>59</v>
      </c>
    </row>
    <row r="15" spans="2:13" x14ac:dyDescent="0.3">
      <c r="B15" s="5" t="s">
        <v>1</v>
      </c>
      <c r="C15" s="6" t="s">
        <v>11</v>
      </c>
      <c r="D15" s="42"/>
      <c r="E15" s="43"/>
      <c r="F15" s="44">
        <v>0</v>
      </c>
      <c r="G15" s="45"/>
      <c r="H15" s="1"/>
      <c r="I15" s="24" t="s">
        <v>44</v>
      </c>
      <c r="J15" s="2">
        <f>COUNTIF($E$9:$E$74,I15)</f>
        <v>0</v>
      </c>
      <c r="L15" s="50"/>
      <c r="M15" s="50">
        <f>COUNTIF($B$9:$G$74,L15)</f>
        <v>59</v>
      </c>
    </row>
    <row r="16" spans="2:13" x14ac:dyDescent="0.3">
      <c r="B16" s="5" t="s">
        <v>1</v>
      </c>
      <c r="C16" s="6" t="s">
        <v>11</v>
      </c>
      <c r="D16" s="42"/>
      <c r="E16" s="43"/>
      <c r="F16" s="44">
        <v>0</v>
      </c>
      <c r="G16" s="45"/>
      <c r="H16" s="1"/>
      <c r="I16" s="24" t="s">
        <v>45</v>
      </c>
      <c r="J16" s="2">
        <f>COUNTIF($E$9:$E$74,I16)</f>
        <v>0</v>
      </c>
      <c r="L16" s="50"/>
      <c r="M16" s="50">
        <f>COUNTIF($B$9:$G$74,L16)</f>
        <v>59</v>
      </c>
    </row>
    <row r="17" spans="2:13" x14ac:dyDescent="0.3">
      <c r="B17" s="5" t="s">
        <v>1</v>
      </c>
      <c r="C17" s="6" t="s">
        <v>11</v>
      </c>
      <c r="D17" s="42"/>
      <c r="E17" s="43"/>
      <c r="F17" s="44">
        <v>0</v>
      </c>
      <c r="G17" s="45"/>
      <c r="H17" s="1"/>
      <c r="L17" s="50"/>
      <c r="M17" s="50">
        <f>COUNTIF($B$9:$G$74,L17)</f>
        <v>59</v>
      </c>
    </row>
    <row r="18" spans="2:13" x14ac:dyDescent="0.3">
      <c r="B18" s="8" t="s">
        <v>1</v>
      </c>
      <c r="C18" s="8" t="s">
        <v>11</v>
      </c>
      <c r="D18" s="46"/>
      <c r="E18" s="47"/>
      <c r="F18" s="48">
        <v>0</v>
      </c>
      <c r="G18" s="49"/>
      <c r="H18" s="1"/>
      <c r="I18" s="26"/>
      <c r="J18" s="26"/>
      <c r="L18" s="50"/>
      <c r="M18" s="50">
        <f>COUNTIF($B$9:$G$74,L18)</f>
        <v>59</v>
      </c>
    </row>
    <row r="19" spans="2:13" x14ac:dyDescent="0.3">
      <c r="B19" s="4" t="s">
        <v>2</v>
      </c>
      <c r="C19" s="4" t="s">
        <v>12</v>
      </c>
      <c r="D19" s="38"/>
      <c r="E19" s="39"/>
      <c r="F19" s="40">
        <v>0</v>
      </c>
      <c r="G19" s="41"/>
      <c r="H19" s="1"/>
      <c r="I19" s="26"/>
      <c r="J19" s="26"/>
      <c r="L19" s="50"/>
      <c r="M19" s="50">
        <f>COUNTIF($B$9:$G$74,L19)</f>
        <v>59</v>
      </c>
    </row>
    <row r="20" spans="2:13" x14ac:dyDescent="0.3">
      <c r="B20" s="5" t="s">
        <v>2</v>
      </c>
      <c r="C20" s="6" t="s">
        <v>12</v>
      </c>
      <c r="D20" s="42"/>
      <c r="E20" s="43"/>
      <c r="F20" s="44">
        <v>0</v>
      </c>
      <c r="G20" s="45"/>
      <c r="H20" s="25"/>
      <c r="I20" s="26"/>
      <c r="J20" s="26">
        <f>MAX(J9:J16)</f>
        <v>0</v>
      </c>
      <c r="L20" s="50"/>
      <c r="M20" s="50">
        <f>COUNTIF($B$9:$G$74,L20)</f>
        <v>59</v>
      </c>
    </row>
    <row r="21" spans="2:13" x14ac:dyDescent="0.3">
      <c r="B21" s="5" t="s">
        <v>2</v>
      </c>
      <c r="C21" s="6" t="s">
        <v>12</v>
      </c>
      <c r="D21" s="42"/>
      <c r="E21" s="43"/>
      <c r="F21" s="44">
        <v>0</v>
      </c>
      <c r="G21" s="45"/>
      <c r="H21" s="25"/>
      <c r="I21" s="26"/>
      <c r="J21" s="26">
        <f>MIN(J9:J16)</f>
        <v>0</v>
      </c>
      <c r="L21" s="50"/>
      <c r="M21" s="50">
        <f>COUNTIF($B$9:$G$74,L21)</f>
        <v>59</v>
      </c>
    </row>
    <row r="22" spans="2:13" x14ac:dyDescent="0.3">
      <c r="B22" s="5" t="s">
        <v>2</v>
      </c>
      <c r="C22" s="6" t="s">
        <v>12</v>
      </c>
      <c r="D22" s="42"/>
      <c r="E22" s="43"/>
      <c r="F22" s="44">
        <v>0</v>
      </c>
      <c r="G22" s="45"/>
      <c r="H22" s="25"/>
      <c r="L22" s="50"/>
      <c r="M22" s="50">
        <f>COUNTIF($B$9:$G$74,L22)</f>
        <v>59</v>
      </c>
    </row>
    <row r="23" spans="2:13" x14ac:dyDescent="0.3">
      <c r="B23" s="7" t="s">
        <v>2</v>
      </c>
      <c r="C23" s="8" t="s">
        <v>12</v>
      </c>
      <c r="D23" s="46"/>
      <c r="E23" s="47"/>
      <c r="F23" s="48">
        <v>0</v>
      </c>
      <c r="G23" s="49"/>
      <c r="H23" s="25"/>
      <c r="L23" s="50"/>
      <c r="M23" s="50">
        <f>COUNTIF($B$9:$G$74,L23)</f>
        <v>59</v>
      </c>
    </row>
    <row r="24" spans="2:13" x14ac:dyDescent="0.3">
      <c r="B24" s="4" t="s">
        <v>3</v>
      </c>
      <c r="C24" s="4" t="s">
        <v>13</v>
      </c>
      <c r="D24" s="38"/>
      <c r="E24" s="39"/>
      <c r="F24" s="40">
        <v>0</v>
      </c>
      <c r="G24" s="41"/>
      <c r="H24" s="1"/>
      <c r="L24" s="50"/>
      <c r="M24" s="50">
        <f>COUNTIF($B$9:$G$74,L24)</f>
        <v>59</v>
      </c>
    </row>
    <row r="25" spans="2:13" x14ac:dyDescent="0.3">
      <c r="B25" s="5" t="s">
        <v>3</v>
      </c>
      <c r="C25" s="6" t="s">
        <v>13</v>
      </c>
      <c r="D25" s="42"/>
      <c r="E25" s="43"/>
      <c r="F25" s="44">
        <v>0</v>
      </c>
      <c r="G25" s="45"/>
      <c r="H25" s="1"/>
      <c r="L25" s="50"/>
      <c r="M25" s="50">
        <f>COUNTIF($B$9:$G$74,L25)</f>
        <v>59</v>
      </c>
    </row>
    <row r="26" spans="2:13" x14ac:dyDescent="0.3">
      <c r="B26" s="5" t="s">
        <v>3</v>
      </c>
      <c r="C26" s="6" t="s">
        <v>13</v>
      </c>
      <c r="D26" s="42"/>
      <c r="E26" s="43"/>
      <c r="F26" s="44">
        <v>0</v>
      </c>
      <c r="G26" s="45"/>
      <c r="H26" s="1"/>
      <c r="L26" s="50"/>
      <c r="M26" s="50">
        <f>COUNTIF($B$9:$G$74,L26)</f>
        <v>59</v>
      </c>
    </row>
    <row r="27" spans="2:13" x14ac:dyDescent="0.3">
      <c r="B27" s="5" t="s">
        <v>3</v>
      </c>
      <c r="C27" s="6" t="s">
        <v>13</v>
      </c>
      <c r="D27" s="42"/>
      <c r="E27" s="43"/>
      <c r="F27" s="44">
        <v>0</v>
      </c>
      <c r="G27" s="45"/>
      <c r="H27" s="1"/>
      <c r="L27" s="50"/>
      <c r="M27" s="50">
        <f>COUNTIF($B$9:$G$74,L27)</f>
        <v>59</v>
      </c>
    </row>
    <row r="28" spans="2:13" x14ac:dyDescent="0.3">
      <c r="B28" s="8" t="s">
        <v>3</v>
      </c>
      <c r="C28" s="8" t="s">
        <v>13</v>
      </c>
      <c r="D28" s="46"/>
      <c r="E28" s="47"/>
      <c r="F28" s="48">
        <v>0</v>
      </c>
      <c r="G28" s="49"/>
      <c r="H28" s="1"/>
      <c r="L28" s="50"/>
      <c r="M28" s="50">
        <f>COUNTIF($B$9:$G$74,L28)</f>
        <v>59</v>
      </c>
    </row>
    <row r="29" spans="2:13" x14ac:dyDescent="0.3">
      <c r="B29" s="4" t="s">
        <v>4</v>
      </c>
      <c r="C29" s="4" t="s">
        <v>14</v>
      </c>
      <c r="D29" s="38"/>
      <c r="E29" s="39"/>
      <c r="F29" s="40">
        <v>0</v>
      </c>
      <c r="G29" s="41"/>
      <c r="H29" s="1"/>
      <c r="L29" s="50"/>
      <c r="M29" s="50">
        <f>COUNTIF($B$9:$G$74,L29)</f>
        <v>59</v>
      </c>
    </row>
    <row r="30" spans="2:13" x14ac:dyDescent="0.3">
      <c r="B30" s="5" t="s">
        <v>4</v>
      </c>
      <c r="C30" s="6" t="s">
        <v>14</v>
      </c>
      <c r="D30" s="42"/>
      <c r="E30" s="43"/>
      <c r="F30" s="44">
        <v>0</v>
      </c>
      <c r="G30" s="45"/>
      <c r="H30" s="1"/>
      <c r="L30" s="50"/>
      <c r="M30" s="50">
        <f>COUNTIF($B$9:$G$74,L30)</f>
        <v>59</v>
      </c>
    </row>
    <row r="31" spans="2:13" x14ac:dyDescent="0.3">
      <c r="B31" s="5" t="s">
        <v>4</v>
      </c>
      <c r="C31" s="6" t="s">
        <v>14</v>
      </c>
      <c r="D31" s="42"/>
      <c r="E31" s="43"/>
      <c r="F31" s="44">
        <v>0</v>
      </c>
      <c r="G31" s="45"/>
      <c r="H31" s="1"/>
      <c r="L31" s="50"/>
      <c r="M31" s="50">
        <f>COUNTIF($B$9:$G$74,L31)</f>
        <v>59</v>
      </c>
    </row>
    <row r="32" spans="2:13" x14ac:dyDescent="0.3">
      <c r="B32" s="5" t="s">
        <v>4</v>
      </c>
      <c r="C32" s="6" t="s">
        <v>14</v>
      </c>
      <c r="D32" s="42"/>
      <c r="E32" s="43"/>
      <c r="F32" s="44">
        <v>0</v>
      </c>
      <c r="G32" s="45"/>
      <c r="H32" s="1"/>
      <c r="L32" s="50"/>
      <c r="M32" s="50">
        <f>COUNTIF($B$9:$G$74,L32)</f>
        <v>59</v>
      </c>
    </row>
    <row r="33" spans="2:13" x14ac:dyDescent="0.3">
      <c r="B33" s="5" t="s">
        <v>4</v>
      </c>
      <c r="C33" s="6" t="s">
        <v>14</v>
      </c>
      <c r="D33" s="46"/>
      <c r="E33" s="47"/>
      <c r="F33" s="48">
        <v>0</v>
      </c>
      <c r="G33" s="49"/>
      <c r="H33" s="1"/>
      <c r="L33" s="50"/>
      <c r="M33" s="50">
        <f>COUNTIF($B$9:$G$74,L33)</f>
        <v>59</v>
      </c>
    </row>
    <row r="34" spans="2:13" x14ac:dyDescent="0.3">
      <c r="B34" s="4" t="s">
        <v>5</v>
      </c>
      <c r="C34" s="4" t="s">
        <v>15</v>
      </c>
      <c r="D34" s="38"/>
      <c r="E34" s="39"/>
      <c r="F34" s="40">
        <v>0</v>
      </c>
      <c r="G34" s="41"/>
      <c r="H34" s="1"/>
      <c r="L34" s="50"/>
      <c r="M34" s="50">
        <f>COUNTIF($B$9:$G$74,L34)</f>
        <v>59</v>
      </c>
    </row>
    <row r="35" spans="2:13" x14ac:dyDescent="0.3">
      <c r="B35" s="5" t="s">
        <v>5</v>
      </c>
      <c r="C35" s="6" t="s">
        <v>15</v>
      </c>
      <c r="D35" s="42"/>
      <c r="E35" s="43"/>
      <c r="F35" s="44">
        <v>0</v>
      </c>
      <c r="G35" s="45"/>
      <c r="H35" s="1"/>
      <c r="L35" s="50"/>
      <c r="M35" s="50">
        <f>COUNTIF($B$9:$G$74,L35)</f>
        <v>59</v>
      </c>
    </row>
    <row r="36" spans="2:13" x14ac:dyDescent="0.3">
      <c r="B36" s="5" t="s">
        <v>5</v>
      </c>
      <c r="C36" s="6" t="s">
        <v>15</v>
      </c>
      <c r="D36" s="42"/>
      <c r="E36" s="43"/>
      <c r="F36" s="44">
        <v>0</v>
      </c>
      <c r="G36" s="45"/>
      <c r="H36" s="1"/>
      <c r="L36" s="50"/>
      <c r="M36" s="50">
        <f>COUNTIF($B$9:$G$74,L36)</f>
        <v>59</v>
      </c>
    </row>
    <row r="37" spans="2:13" x14ac:dyDescent="0.3">
      <c r="B37" s="5" t="s">
        <v>5</v>
      </c>
      <c r="C37" s="6" t="s">
        <v>15</v>
      </c>
      <c r="D37" s="42"/>
      <c r="E37" s="43"/>
      <c r="F37" s="44">
        <v>0</v>
      </c>
      <c r="G37" s="45"/>
      <c r="H37" s="1"/>
    </row>
    <row r="38" spans="2:13" x14ac:dyDescent="0.3">
      <c r="B38" s="5" t="s">
        <v>5</v>
      </c>
      <c r="C38" s="6" t="s">
        <v>15</v>
      </c>
      <c r="D38" s="46"/>
      <c r="E38" s="47"/>
      <c r="F38" s="48">
        <v>0</v>
      </c>
      <c r="G38" s="49"/>
      <c r="H38" s="1"/>
    </row>
    <row r="39" spans="2:13" x14ac:dyDescent="0.3">
      <c r="B39" s="4" t="s">
        <v>6</v>
      </c>
      <c r="C39" s="4" t="s">
        <v>16</v>
      </c>
      <c r="D39" s="38"/>
      <c r="E39" s="39"/>
      <c r="F39" s="40">
        <v>0</v>
      </c>
      <c r="G39" s="41"/>
      <c r="H39" s="1"/>
    </row>
    <row r="40" spans="2:13" x14ac:dyDescent="0.3">
      <c r="B40" s="5" t="s">
        <v>6</v>
      </c>
      <c r="C40" s="6" t="s">
        <v>16</v>
      </c>
      <c r="D40" s="42"/>
      <c r="E40" s="43"/>
      <c r="F40" s="44">
        <v>0</v>
      </c>
      <c r="G40" s="45"/>
      <c r="H40" s="1"/>
    </row>
    <row r="41" spans="2:13" x14ac:dyDescent="0.3">
      <c r="B41" s="5" t="s">
        <v>6</v>
      </c>
      <c r="C41" s="6" t="s">
        <v>16</v>
      </c>
      <c r="D41" s="42"/>
      <c r="E41" s="43"/>
      <c r="F41" s="44">
        <v>0</v>
      </c>
      <c r="G41" s="45"/>
      <c r="H41" s="1"/>
    </row>
    <row r="42" spans="2:13" x14ac:dyDescent="0.3">
      <c r="B42" s="5" t="s">
        <v>6</v>
      </c>
      <c r="C42" s="6" t="s">
        <v>16</v>
      </c>
      <c r="D42" s="42"/>
      <c r="E42" s="43"/>
      <c r="F42" s="44">
        <v>0</v>
      </c>
      <c r="G42" s="45"/>
      <c r="H42" s="1"/>
    </row>
    <row r="43" spans="2:13" x14ac:dyDescent="0.3">
      <c r="B43" s="8" t="s">
        <v>6</v>
      </c>
      <c r="C43" s="8" t="s">
        <v>16</v>
      </c>
      <c r="D43" s="46"/>
      <c r="E43" s="47"/>
      <c r="F43" s="48">
        <v>0</v>
      </c>
      <c r="G43" s="49"/>
      <c r="H43" s="1"/>
    </row>
    <row r="44" spans="2:13" x14ac:dyDescent="0.3">
      <c r="B44" s="4" t="s">
        <v>7</v>
      </c>
      <c r="C44" s="4" t="s">
        <v>17</v>
      </c>
      <c r="D44" s="38"/>
      <c r="E44" s="39"/>
      <c r="F44" s="40">
        <v>0</v>
      </c>
      <c r="G44" s="41"/>
      <c r="H44" s="1"/>
    </row>
    <row r="45" spans="2:13" x14ac:dyDescent="0.3">
      <c r="B45" s="5" t="s">
        <v>7</v>
      </c>
      <c r="C45" s="6" t="s">
        <v>17</v>
      </c>
      <c r="D45" s="42"/>
      <c r="E45" s="43"/>
      <c r="F45" s="44">
        <v>0</v>
      </c>
      <c r="G45" s="45"/>
      <c r="H45" s="1"/>
    </row>
    <row r="46" spans="2:13" x14ac:dyDescent="0.3">
      <c r="B46" s="5" t="s">
        <v>7</v>
      </c>
      <c r="C46" s="6" t="s">
        <v>17</v>
      </c>
      <c r="D46" s="42"/>
      <c r="E46" s="43"/>
      <c r="F46" s="44">
        <v>0</v>
      </c>
      <c r="G46" s="45"/>
      <c r="H46" s="1"/>
    </row>
    <row r="47" spans="2:13" x14ac:dyDescent="0.3">
      <c r="B47" s="5" t="s">
        <v>7</v>
      </c>
      <c r="C47" s="6" t="s">
        <v>17</v>
      </c>
      <c r="D47" s="42"/>
      <c r="E47" s="43"/>
      <c r="F47" s="44">
        <v>0</v>
      </c>
      <c r="G47" s="45"/>
      <c r="H47" s="1"/>
    </row>
    <row r="48" spans="2:13" x14ac:dyDescent="0.3">
      <c r="B48" s="5" t="s">
        <v>7</v>
      </c>
      <c r="C48" s="6" t="s">
        <v>17</v>
      </c>
      <c r="D48" s="46"/>
      <c r="E48" s="47"/>
      <c r="F48" s="48">
        <v>0</v>
      </c>
      <c r="G48" s="49"/>
      <c r="H48" s="1"/>
    </row>
    <row r="49" spans="2:8" x14ac:dyDescent="0.3">
      <c r="B49" s="4" t="s">
        <v>36</v>
      </c>
      <c r="C49" s="4" t="s">
        <v>35</v>
      </c>
      <c r="D49" s="38"/>
      <c r="E49" s="39"/>
      <c r="F49" s="40">
        <v>0</v>
      </c>
      <c r="G49" s="41"/>
      <c r="H49" s="1"/>
    </row>
    <row r="50" spans="2:8" x14ac:dyDescent="0.3">
      <c r="B50" s="5" t="str">
        <f>+B48</f>
        <v>8넴</v>
      </c>
      <c r="C50" s="6" t="str">
        <f>+C48</f>
        <v>설퍼론 사자</v>
      </c>
      <c r="D50" s="42"/>
      <c r="E50" s="43"/>
      <c r="F50" s="44">
        <v>0</v>
      </c>
      <c r="G50" s="45"/>
      <c r="H50" s="1"/>
    </row>
    <row r="51" spans="2:8" x14ac:dyDescent="0.3">
      <c r="B51" s="5" t="str">
        <f>+B49</f>
        <v>9넴</v>
      </c>
      <c r="C51" s="6" t="str">
        <f>+C49</f>
        <v>청지기 이그젝큐투스</v>
      </c>
      <c r="D51" s="42"/>
      <c r="E51" s="43"/>
      <c r="F51" s="44">
        <v>0</v>
      </c>
      <c r="G51" s="45"/>
      <c r="H51" s="1"/>
    </row>
    <row r="52" spans="2:8" x14ac:dyDescent="0.3">
      <c r="B52" s="5" t="str">
        <f t="shared" ref="B52:C53" si="0">+B51</f>
        <v>9넴</v>
      </c>
      <c r="C52" s="6" t="str">
        <f t="shared" si="0"/>
        <v>청지기 이그젝큐투스</v>
      </c>
      <c r="D52" s="42"/>
      <c r="E52" s="43"/>
      <c r="F52" s="44">
        <v>0</v>
      </c>
      <c r="G52" s="45"/>
      <c r="H52" s="1"/>
    </row>
    <row r="53" spans="2:8" x14ac:dyDescent="0.3">
      <c r="B53" s="5" t="str">
        <f t="shared" si="0"/>
        <v>9넴</v>
      </c>
      <c r="C53" s="6" t="str">
        <f t="shared" si="0"/>
        <v>청지기 이그젝큐투스</v>
      </c>
      <c r="D53" s="46"/>
      <c r="E53" s="47"/>
      <c r="F53" s="48">
        <v>0</v>
      </c>
      <c r="G53" s="49"/>
      <c r="H53" s="1"/>
    </row>
    <row r="54" spans="2:8" x14ac:dyDescent="0.3">
      <c r="B54" s="4" t="s">
        <v>37</v>
      </c>
      <c r="C54" s="4" t="s">
        <v>34</v>
      </c>
      <c r="D54" s="38"/>
      <c r="E54" s="39"/>
      <c r="F54" s="40">
        <v>0</v>
      </c>
      <c r="G54" s="41"/>
      <c r="H54" s="1"/>
    </row>
    <row r="55" spans="2:8" x14ac:dyDescent="0.3">
      <c r="B55" s="5" t="str">
        <f>+B54</f>
        <v>11넴</v>
      </c>
      <c r="C55" s="6" t="str">
        <f>+C54</f>
        <v>라그나로스</v>
      </c>
      <c r="D55" s="42"/>
      <c r="E55" s="43"/>
      <c r="F55" s="44">
        <v>0</v>
      </c>
      <c r="G55" s="45"/>
      <c r="H55" s="1"/>
    </row>
    <row r="56" spans="2:8" x14ac:dyDescent="0.3">
      <c r="B56" s="5" t="str">
        <f>+B54</f>
        <v>11넴</v>
      </c>
      <c r="C56" s="6" t="str">
        <f>+C54</f>
        <v>라그나로스</v>
      </c>
      <c r="D56" s="42"/>
      <c r="E56" s="43"/>
      <c r="F56" s="44">
        <v>0</v>
      </c>
      <c r="G56" s="45"/>
      <c r="H56" s="1"/>
    </row>
    <row r="57" spans="2:8" x14ac:dyDescent="0.3">
      <c r="B57" s="5" t="str">
        <f>+B55</f>
        <v>11넴</v>
      </c>
      <c r="C57" s="6" t="str">
        <f>+C55</f>
        <v>라그나로스</v>
      </c>
      <c r="D57" s="42"/>
      <c r="E57" s="43"/>
      <c r="F57" s="44">
        <v>0</v>
      </c>
      <c r="G57" s="45"/>
      <c r="H57" s="1"/>
    </row>
    <row r="58" spans="2:8" x14ac:dyDescent="0.3">
      <c r="B58" s="7" t="s">
        <v>7</v>
      </c>
      <c r="C58" s="8" t="str">
        <f t="shared" ref="C58" si="1">+C57</f>
        <v>라그나로스</v>
      </c>
      <c r="D58" s="46"/>
      <c r="E58" s="47"/>
      <c r="F58" s="48">
        <v>0</v>
      </c>
      <c r="G58" s="49"/>
      <c r="H58" s="1"/>
    </row>
    <row r="59" spans="2:8" ht="15.75" customHeight="1" x14ac:dyDescent="0.3">
      <c r="B59" s="34" t="s">
        <v>50</v>
      </c>
      <c r="C59" s="34"/>
      <c r="D59" s="34"/>
      <c r="E59" s="34"/>
      <c r="F59" s="34"/>
      <c r="G59" s="37">
        <f>SUM(G9:G58)</f>
        <v>0</v>
      </c>
    </row>
    <row r="60" spans="2:8" ht="5.45" customHeight="1" x14ac:dyDescent="0.3">
      <c r="B60" s="1"/>
      <c r="C60" s="1"/>
      <c r="D60" s="1"/>
      <c r="E60" s="1"/>
      <c r="F60" s="1"/>
      <c r="G60" s="1"/>
      <c r="H60" s="1"/>
    </row>
    <row r="61" spans="2:8" ht="5.45" customHeight="1" x14ac:dyDescent="0.3">
      <c r="B61" s="1"/>
      <c r="C61" s="1"/>
      <c r="D61" s="1"/>
      <c r="E61" s="1"/>
      <c r="F61" s="1"/>
      <c r="G61" s="1"/>
      <c r="H61" s="1"/>
    </row>
    <row r="62" spans="2:8" ht="5.45" customHeight="1" x14ac:dyDescent="0.3">
      <c r="B62" s="1"/>
      <c r="C62" s="1"/>
      <c r="D62" s="1"/>
      <c r="E62" s="1"/>
      <c r="F62" s="1"/>
      <c r="G62" s="1"/>
      <c r="H62" s="1"/>
    </row>
    <row r="63" spans="2:8" ht="5.45" customHeight="1" x14ac:dyDescent="0.3">
      <c r="B63" s="1"/>
      <c r="C63" s="1"/>
      <c r="D63" s="1"/>
      <c r="E63" s="1"/>
      <c r="F63" s="1"/>
      <c r="G63" s="1"/>
      <c r="H63" s="1"/>
    </row>
    <row r="64" spans="2:8" ht="5.45" customHeight="1" x14ac:dyDescent="0.3">
      <c r="B64" s="1"/>
      <c r="C64" s="1"/>
      <c r="D64" s="1"/>
      <c r="E64" s="1"/>
      <c r="F64" s="1"/>
      <c r="G64" s="1"/>
      <c r="H64" s="1"/>
    </row>
    <row r="65" spans="2:8" ht="26.25" x14ac:dyDescent="0.3">
      <c r="B65" s="56" t="s">
        <v>48</v>
      </c>
      <c r="C65" s="56"/>
      <c r="D65" s="56"/>
      <c r="E65" s="56"/>
      <c r="F65" s="56"/>
      <c r="G65" s="56"/>
      <c r="H65" s="1"/>
    </row>
    <row r="66" spans="2:8" ht="17.25" customHeight="1" x14ac:dyDescent="0.3">
      <c r="B66" s="35" t="s">
        <v>8</v>
      </c>
      <c r="C66" s="36"/>
      <c r="D66" s="3" t="s">
        <v>18</v>
      </c>
      <c r="E66" s="3" t="s">
        <v>32</v>
      </c>
      <c r="F66" s="9" t="s">
        <v>19</v>
      </c>
      <c r="G66" s="3" t="s">
        <v>20</v>
      </c>
      <c r="H66" s="1"/>
    </row>
    <row r="67" spans="2:8" x14ac:dyDescent="0.3">
      <c r="B67" s="32" t="s">
        <v>25</v>
      </c>
      <c r="C67" s="33"/>
      <c r="D67" s="50"/>
      <c r="E67" s="51"/>
      <c r="F67" s="52">
        <v>0</v>
      </c>
      <c r="G67" s="53"/>
      <c r="H67" s="1"/>
    </row>
    <row r="68" spans="2:8" x14ac:dyDescent="0.3">
      <c r="B68" s="32" t="s">
        <v>25</v>
      </c>
      <c r="C68" s="33"/>
      <c r="D68" s="50"/>
      <c r="E68" s="51"/>
      <c r="F68" s="52">
        <v>0</v>
      </c>
      <c r="G68" s="53"/>
      <c r="H68" s="1"/>
    </row>
    <row r="69" spans="2:8" x14ac:dyDescent="0.3">
      <c r="B69" s="32" t="s">
        <v>25</v>
      </c>
      <c r="C69" s="33"/>
      <c r="D69" s="50"/>
      <c r="E69" s="51"/>
      <c r="F69" s="52">
        <v>0</v>
      </c>
      <c r="G69" s="53"/>
      <c r="H69" s="1"/>
    </row>
    <row r="70" spans="2:8" x14ac:dyDescent="0.3">
      <c r="B70" s="32" t="s">
        <v>25</v>
      </c>
      <c r="C70" s="33"/>
      <c r="D70" s="50"/>
      <c r="E70" s="51"/>
      <c r="F70" s="52">
        <v>0</v>
      </c>
      <c r="G70" s="53"/>
      <c r="H70" s="1"/>
    </row>
    <row r="71" spans="2:8" x14ac:dyDescent="0.3">
      <c r="B71" s="32" t="s">
        <v>25</v>
      </c>
      <c r="C71" s="33"/>
      <c r="D71" s="50"/>
      <c r="E71" s="51"/>
      <c r="F71" s="52">
        <v>0</v>
      </c>
      <c r="G71" s="53"/>
      <c r="H71" s="1"/>
    </row>
    <row r="72" spans="2:8" x14ac:dyDescent="0.3">
      <c r="B72" s="32" t="s">
        <v>25</v>
      </c>
      <c r="C72" s="33"/>
      <c r="D72" s="50"/>
      <c r="E72" s="51"/>
      <c r="F72" s="52">
        <v>0</v>
      </c>
      <c r="G72" s="53"/>
      <c r="H72" s="1"/>
    </row>
    <row r="73" spans="2:8" x14ac:dyDescent="0.3">
      <c r="B73" s="32" t="s">
        <v>25</v>
      </c>
      <c r="C73" s="33"/>
      <c r="D73" s="50"/>
      <c r="E73" s="51"/>
      <c r="F73" s="52">
        <v>0</v>
      </c>
      <c r="G73" s="53"/>
      <c r="H73" s="1"/>
    </row>
    <row r="74" spans="2:8" x14ac:dyDescent="0.3">
      <c r="B74" s="32" t="s">
        <v>24</v>
      </c>
      <c r="C74" s="33"/>
      <c r="D74" s="50"/>
      <c r="E74" s="51"/>
      <c r="F74" s="52">
        <v>0</v>
      </c>
      <c r="G74" s="53"/>
      <c r="H74" s="1"/>
    </row>
    <row r="75" spans="2:8" x14ac:dyDescent="0.3">
      <c r="B75" s="34" t="s">
        <v>50</v>
      </c>
      <c r="C75" s="34"/>
      <c r="D75" s="34"/>
      <c r="E75" s="34"/>
      <c r="F75" s="34"/>
      <c r="G75" s="37">
        <f>SUM(G67:G74)</f>
        <v>0</v>
      </c>
    </row>
    <row r="76" spans="2:8" ht="5.45" customHeight="1" x14ac:dyDescent="0.3">
      <c r="B76" s="1"/>
      <c r="C76" s="1"/>
      <c r="D76" s="1"/>
      <c r="E76" s="1"/>
      <c r="F76" s="1"/>
      <c r="G76" s="1"/>
      <c r="H76" s="1"/>
    </row>
    <row r="77" spans="2:8" ht="24.95" customHeight="1" x14ac:dyDescent="0.3">
      <c r="B77" s="54" t="s">
        <v>49</v>
      </c>
      <c r="C77" s="54"/>
      <c r="D77" s="54"/>
      <c r="E77" s="54"/>
      <c r="F77" s="54"/>
      <c r="G77" s="55">
        <f>+G75+G59</f>
        <v>0</v>
      </c>
      <c r="H77" s="1"/>
    </row>
    <row r="78" spans="2:8" x14ac:dyDescent="0.3">
      <c r="B78" s="1"/>
      <c r="C78" s="1"/>
      <c r="D78" s="1"/>
      <c r="E78" s="1"/>
      <c r="F78" s="1"/>
      <c r="G78" s="1"/>
      <c r="H78" s="1"/>
    </row>
    <row r="79" spans="2:8" x14ac:dyDescent="0.3">
      <c r="B79" s="1"/>
      <c r="C79" s="1"/>
      <c r="D79" s="1"/>
      <c r="E79" s="1"/>
      <c r="F79" s="1"/>
      <c r="G79" s="1"/>
      <c r="H79" s="1"/>
    </row>
    <row r="80" spans="2:8" x14ac:dyDescent="0.3">
      <c r="B80" s="1"/>
      <c r="C80" s="1"/>
      <c r="D80" s="1"/>
      <c r="E80" s="1"/>
      <c r="F80" s="1"/>
      <c r="G80" s="1"/>
      <c r="H80" s="1"/>
    </row>
  </sheetData>
  <autoFilter ref="B8:G58">
    <filterColumn colId="5" showButton="0"/>
  </autoFilter>
  <mergeCells count="17">
    <mergeCell ref="B72:C72"/>
    <mergeCell ref="B73:C73"/>
    <mergeCell ref="B74:C74"/>
    <mergeCell ref="B75:F75"/>
    <mergeCell ref="B77:F77"/>
    <mergeCell ref="B66:C66"/>
    <mergeCell ref="B67:C67"/>
    <mergeCell ref="B68:C68"/>
    <mergeCell ref="B69:C69"/>
    <mergeCell ref="B70:C70"/>
    <mergeCell ref="B71:C71"/>
    <mergeCell ref="B2:C2"/>
    <mergeCell ref="B3:C3"/>
    <mergeCell ref="I5:J6"/>
    <mergeCell ref="L5:M6"/>
    <mergeCell ref="B59:F59"/>
    <mergeCell ref="B65:G65"/>
  </mergeCells>
  <phoneticPr fontId="2" type="noConversion"/>
  <conditionalFormatting sqref="J9:J13 J15:J16">
    <cfRule type="cellIs" dxfId="121" priority="114" operator="equal">
      <formula>$J$20</formula>
    </cfRule>
  </conditionalFormatting>
  <conditionalFormatting sqref="J14">
    <cfRule type="cellIs" dxfId="16" priority="10" operator="equal">
      <formula>$J$20</formula>
    </cfRule>
  </conditionalFormatting>
  <conditionalFormatting sqref="M9:M36">
    <cfRule type="cellIs" dxfId="0" priority="1" operator="equal">
      <formula>$M$3</formula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0" operator="equal" id="{1A872B32-A64D-46EE-BA3F-39FD12AA3A35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7" operator="equal" id="{336775EE-0999-400E-9D60-E9C1AB78D161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16" operator="equal" id="{99D5B796-288A-4125-B95E-667C361203A7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17" operator="equal" id="{FC773334-3FEB-4C52-9944-20C49304A625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18" operator="equal" id="{9E5BC082-C82D-42A2-89F0-9E553A6F5107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9" operator="equal" id="{052301F1-6E99-4565-981B-996FE9B61ACB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20" operator="equal" id="{90F4D726-58BD-473D-A315-ECF132C65053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21" operator="equal" id="{91D5469B-E2D2-4157-B653-3AD8CFB10200}">
            <xm:f>data!$C$2</xm:f>
            <x14:dxf>
              <fill>
                <patternFill>
                  <bgColor rgb="FF996633"/>
                </patternFill>
              </fill>
            </x14:dxf>
          </x14:cfRule>
          <xm:sqref>E9 E57:E58 E51:E55 E46:E49 E41:E44 E36:E39 E31:E34 E26:E29 E21:E24 E16:E19 E11:E14</xm:sqref>
        </x14:conditionalFormatting>
        <x14:conditionalFormatting xmlns:xm="http://schemas.microsoft.com/office/excel/2006/main">
          <x14:cfRule type="cellIs" priority="106" operator="equal" id="{B3A03749-175B-4D32-9C63-B13F87004842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7" operator="equal" id="{16453EEF-110D-4B71-A1B5-E05F95FD34C7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08" operator="equal" id="{037DD4C0-B6B4-43DD-9845-6B22355F51B2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09" operator="equal" id="{9B4207E4-420E-4EF1-A9F7-D7BCD4507633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10" operator="equal" id="{1BA8F8D0-D1D7-4489-90AA-1961F8E3CBB6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1" operator="equal" id="{A4D8F77D-6CCD-4ABD-AFB9-FFFFF98295F9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12" operator="equal" id="{536D8B37-C9DA-4B63-A73B-C3BC2EF3F133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13" operator="equal" id="{40B28D5A-7597-4200-84E9-F62E4314E9BF}">
            <xm:f>data!$C$2</xm:f>
            <x14:dxf>
              <fill>
                <patternFill>
                  <bgColor rgb="FF996633"/>
                </patternFill>
              </fill>
            </x14:dxf>
          </x14:cfRule>
          <xm:sqref>E71:E74</xm:sqref>
        </x14:conditionalFormatting>
        <x14:conditionalFormatting xmlns:xm="http://schemas.microsoft.com/office/excel/2006/main">
          <x14:cfRule type="cellIs" priority="98" operator="equal" id="{FDD8C1CC-58FF-4B24-812A-57DF26B1FC61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9" operator="equal" id="{54D31833-2B7D-446C-8DFD-11428BE0BD1C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00" operator="equal" id="{2F434616-BCB4-4C1D-B4FB-D8512D044770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F7E61156-CBF1-49FF-ADD9-FF78E7404BF7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02" operator="equal" id="{F1739B70-D174-41FF-9122-231F42BCD297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3" operator="equal" id="{BCF3F890-C3EE-4015-B9D5-C1AF24381B3B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04" operator="equal" id="{1F9366A3-AA7A-4852-8E93-A1D7E269BC81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05" operator="equal" id="{3A7D4E02-40F4-4579-99C9-019535DE33A8}">
            <xm:f>data!$C$2</xm:f>
            <x14:dxf>
              <fill>
                <patternFill>
                  <bgColor rgb="FF996633"/>
                </patternFill>
              </fill>
            </x14:dxf>
          </x14:cfRule>
          <xm:sqref>E67 E70</xm:sqref>
        </x14:conditionalFormatting>
        <x14:conditionalFormatting xmlns:xm="http://schemas.microsoft.com/office/excel/2006/main">
          <x14:cfRule type="cellIs" priority="89" operator="equal" id="{AE22215C-8C43-4C43-8902-D20758012064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0" operator="equal" id="{2775FC3E-8374-4F05-A280-EF0872936CF4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91" operator="equal" id="{90C8B72E-E631-416F-8E22-5EBFD5F4A807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92" operator="equal" id="{A629556D-8D70-42A8-A5A4-D31665FDA99B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93" operator="equal" id="{4E70A8CD-2F3C-4254-9CE3-A1D82D50CE7C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94" operator="equal" id="{C11B46A3-757A-4DCE-86E9-D868F109BCA5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95" operator="equal" id="{ED3B71B9-646F-4C0D-A891-651559DE719F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96" operator="equal" id="{3B89B604-D854-4F22-B1B3-37DA717E39B0}">
            <xm:f>data!$C$2</xm:f>
            <x14:dxf>
              <fill>
                <patternFill>
                  <bgColor rgb="FF996633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cellIs" priority="81" operator="equal" id="{1A965F58-71AB-4760-9227-F094FF6CAC8B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2" operator="equal" id="{2290A298-22E3-4F82-9618-880403D04258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83" operator="equal" id="{B5C7A798-8448-4BC0-8781-9F0016C24DCA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84" operator="equal" id="{DED0DE57-F51E-4628-8F95-56AF99B7E637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85" operator="equal" id="{15511543-A8B9-453C-987D-11707AF0031D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6" operator="equal" id="{48D3FFF0-5F9A-44F4-845D-FA20AB5D4097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87" operator="equal" id="{5E408C7C-4122-429F-B304-D5433FB6C72D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88" operator="equal" id="{CF1FAAD8-5978-4209-B211-69181445358A}">
            <xm:f>data!$C$2</xm:f>
            <x14:dxf>
              <fill>
                <patternFill>
                  <bgColor rgb="FF996633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cellIs" priority="72" operator="equal" id="{CBA5489A-7127-4F04-91ED-B821B6EEDD5E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" operator="equal" id="{367899D7-CFA3-4698-9943-50567CB5575B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75" operator="equal" id="{A43D3B59-AED3-4C33-87D7-13409F40070A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76" operator="equal" id="{DA25FF8E-279D-4691-B35B-35F1781B438B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77" operator="equal" id="{DAD79458-A054-4613-BAA3-3F1D4272A92E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8" operator="equal" id="{0E90FEA5-2496-452B-AE4F-7B8EED323397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79" operator="equal" id="{13B4CE5E-A99E-4395-9EC7-3EE3C55471DD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22" operator="equal" id="{6ABC5A3C-FA08-4442-AE76-259CA8D3B2B7}">
            <xm:f>data!$C$2</xm:f>
            <x14:dxf>
              <fill>
                <patternFill>
                  <bgColor rgb="FF996633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cellIs" priority="64" operator="equal" id="{4772D53F-CF30-4995-B9ED-94601E2BB045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5" operator="equal" id="{FA6D2F67-F9B0-4010-9F25-5CB6693B030B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66" operator="equal" id="{45986A9C-0965-4F43-A5F2-49F20D3D5001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68" operator="equal" id="{C16ADCE5-BABB-490C-A5EC-0067DB466371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69" operator="equal" id="{DEE5F225-2B2A-4B72-BC51-2D511D1053B6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0" operator="equal" id="{17B3B62F-1C69-4103-8617-03945568A321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71" operator="equal" id="{D760AB99-DFF4-4B29-A61F-8049FB0BF4F9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15" operator="equal" id="{7738A093-EEE3-4326-B86C-D0B5FE4396FD}">
            <xm:f>data!$C$2</xm:f>
            <x14:dxf>
              <fill>
                <patternFill>
                  <bgColor rgb="FF996633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56" operator="equal" id="{7C6ED915-1F9B-46C8-A23E-9ED3F11D9D04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" operator="equal" id="{F235AE07-572D-4A08-8755-DC1EE654C4DC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59" operator="equal" id="{4FA68D3D-51CD-4873-A016-C3BDD6737C76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60" operator="equal" id="{75F58A5F-80AD-44B2-8099-A8562EEB452C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61" operator="equal" id="{123D967A-2706-49C6-88E9-8D11B2517FCE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2" operator="equal" id="{02B59821-544B-4C99-AFA6-95D0472C0A28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63" operator="equal" id="{C7DBACD4-4BD9-4EE0-B331-7827B9A558C0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74" operator="equal" id="{89C41127-0DB7-43F3-8025-116BA15D261E}">
            <xm:f>data!$C$2</xm:f>
            <x14:dxf>
              <fill>
                <patternFill>
                  <bgColor rgb="FF996633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cellIs" priority="48" operator="equal" id="{7A03361E-34B9-4F99-92E7-05784BDB56D4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9" operator="equal" id="{91950050-EBB8-4D44-9C79-A14F1C8BA752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51" operator="equal" id="{CBF6BFC7-C745-4238-BE83-A459D360601D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52" operator="equal" id="{B3FF7092-57D9-4035-962D-1B5C87E7CFEA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53" operator="equal" id="{EE2C57DF-2E5B-4D58-8F0B-76680A7180F5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4" operator="equal" id="{C7359374-9744-490B-8464-19B0B3D44134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55" operator="equal" id="{6BF6FE30-1A01-456B-AC31-4271C9496E1B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67" operator="equal" id="{F0194034-6A40-4737-B3D2-875E54E21CDC}">
            <xm:f>data!$C$2</xm:f>
            <x14:dxf>
              <fill>
                <patternFill>
                  <bgColor rgb="FF996633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40" operator="equal" id="{200183E9-BF02-44DC-AA14-70EF5111CA22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" operator="equal" id="{6D7497DA-7BA9-4D0A-BC83-6E5E099E725F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43" operator="equal" id="{7EAD3960-70BF-4244-A956-2229D390CEA9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44" operator="equal" id="{925CB8BB-33F5-4242-B0EA-AC964D821774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45" operator="equal" id="{A03BB028-66F2-48E2-9227-C287B1950E82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" operator="equal" id="{7720F2FF-8BFA-4FD1-9D61-9A670BE2074F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47" operator="equal" id="{5C4445F0-D343-4D83-82A7-441AA07B87F3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58" operator="equal" id="{16476296-8D04-40AE-9341-5138473D432E}">
            <xm:f>data!$C$2</xm:f>
            <x14:dxf>
              <fill>
                <patternFill>
                  <bgColor rgb="FF996633"/>
                </patternFill>
              </fill>
            </x14:dxf>
          </x14:cfRule>
          <xm:sqref>E35</xm:sqref>
        </x14:conditionalFormatting>
        <x14:conditionalFormatting xmlns:xm="http://schemas.microsoft.com/office/excel/2006/main">
          <x14:cfRule type="cellIs" priority="33" operator="equal" id="{B44F3A57-A83E-4ED0-89AC-93FC281D7BEB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" operator="equal" id="{4FF32250-4F73-477D-BEC5-E6092E13E194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35" operator="equal" id="{EEA088A4-4CE8-4C60-8174-D150A83157ED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36" operator="equal" id="{70753389-ED50-4E1D-8E26-7A741A0FBD67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37" operator="equal" id="{F22B6720-AA90-4933-984F-536A568C70D1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" operator="equal" id="{DCDF566E-0BC0-4D0F-8471-BFDD0407F51F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39" operator="equal" id="{5C42812C-688F-4F71-830A-4EDB4434711D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50" operator="equal" id="{1D2C8855-ED21-42B0-99DC-171F4F7ADA45}">
            <xm:f>data!$C$2</xm:f>
            <x14:dxf>
              <fill>
                <patternFill>
                  <bgColor rgb="FF996633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26" operator="equal" id="{3C5E4210-AC1F-4C0C-A21C-15929E958682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" operator="equal" id="{56978C7F-E579-41D1-815D-ED547732C429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28" operator="equal" id="{62F42901-6B8B-4721-8123-E1B8DCBBA834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29" operator="equal" id="{36ACD3C3-E8C5-419A-A63F-BA696CBFFF09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30" operator="equal" id="{8C9C2F5D-0A80-456A-BB8F-66CD19D13AC9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1" operator="equal" id="{9D0ADDB7-0C68-4FC8-8D49-1818D19220C8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32" operator="equal" id="{8B98C924-7066-4C63-95CA-B646A8F79716}">
            <xm:f>data!$C$2</xm:f>
            <x14:dxf>
              <fill>
                <patternFill>
                  <bgColor rgb="FF996633"/>
                </patternFill>
              </fill>
            </x14:dxf>
          </x14:cfRule>
          <x14:cfRule type="cellIs" priority="41" operator="equal" id="{F19E2982-6633-45B0-90CC-CEFAD44B7E62}">
            <xm:f>data!$C$3</xm:f>
            <x14:dxf>
              <fill>
                <patternFill>
                  <bgColor rgb="FFFFFF99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ellIs" priority="18" operator="equal" id="{E0D2B4DF-2E2D-48C1-8DE4-B88C8C01C3EB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" operator="equal" id="{CC94162C-D663-484E-AFE0-C0B46D4DE2F1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20" operator="equal" id="{D48B8EF3-B20C-4BA6-AB88-3C1AE46ED345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21" operator="equal" id="{4A7A19A5-56C4-4516-BA3A-2A96D641A1FA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22" operator="equal" id="{4D5F9D0C-22E5-4336-BE45-A85E50A445FC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" operator="equal" id="{7B3E8BBD-AC25-4B72-985A-9D4C50DB1579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24" operator="equal" id="{015CD643-647D-4D8D-81BE-F02506A8AA6A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25" operator="equal" id="{92432ABB-8EB6-4A09-9EDE-E58EB5C974BF}">
            <xm:f>data!$C$2</xm:f>
            <x14:dxf>
              <fill>
                <patternFill>
                  <bgColor rgb="FF996633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cellIs" priority="9" operator="equal" id="{B9908423-B62F-49F1-8756-B18E3595C559}">
            <xm:f>data!$C$9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" operator="equal" id="{F679594C-8D64-46BB-81B4-17BDF83C03CE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12" operator="equal" id="{41385457-8C63-496A-9401-630D714FF423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13" operator="equal" id="{BFF53800-9C2E-45ED-8915-2C83F288E5A7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14" operator="equal" id="{074AAF32-323E-4342-8902-C0E5A6B2DF0B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" operator="equal" id="{C20A10C6-73CE-4073-AAD3-3D1C5D99B906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16" operator="equal" id="{BF0618B5-5324-4AB6-838E-86AA198883FF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17" operator="equal" id="{76DA86E7-B451-4A5D-9226-CA3AAC333C4C}">
            <xm:f>data!$C$2</xm:f>
            <x14:dxf>
              <fill>
                <patternFill>
                  <bgColor rgb="FF996633"/>
                </patternFill>
              </fill>
            </x14:dxf>
          </x14:cfRule>
          <xm:sqref>E15</xm:sqref>
        </x14:conditionalFormatting>
        <x14:conditionalFormatting xmlns:xm="http://schemas.microsoft.com/office/excel/2006/main">
          <x14:cfRule type="cellIs" priority="2" operator="equal" id="{8CF1F0C6-E662-4615-9CE9-76903A91FB1A}">
            <xm:f>data!$C$8</xm:f>
            <x14:dxf>
              <fill>
                <patternFill>
                  <bgColor theme="4"/>
                </patternFill>
              </fill>
            </x14:dxf>
          </x14:cfRule>
          <x14:cfRule type="cellIs" priority="3" operator="equal" id="{3B7FDBE4-0E9C-4FF2-A833-3E9D531E40DC}">
            <xm:f>data!$C$7</xm:f>
            <x14:dxf>
              <fill>
                <patternFill>
                  <bgColor theme="9"/>
                </patternFill>
              </fill>
            </x14:dxf>
          </x14:cfRule>
          <x14:cfRule type="cellIs" priority="4" operator="equal" id="{B3189618-4D2F-4B0C-A6BB-3562ECE049C6}">
            <xm:f>data!$C$6</xm:f>
            <x14:dxf>
              <fill>
                <patternFill>
                  <bgColor theme="0" tint="-4.9989318521683403E-2"/>
                </patternFill>
              </fill>
            </x14:dxf>
          </x14:cfRule>
          <x14:cfRule type="cellIs" priority="5" operator="equal" id="{866E4BB3-149E-497B-9F54-E71D7A178CEE}">
            <xm:f>data!$C$5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" operator="equal" id="{B02E8E1B-95E2-41A5-A147-E82FB5E78F82}">
            <xm:f>data!$C$4</xm:f>
            <x14:dxf>
              <fill>
                <patternFill>
                  <bgColor rgb="FF84EAE5"/>
                </patternFill>
              </fill>
            </x14:dxf>
          </x14:cfRule>
          <x14:cfRule type="cellIs" priority="7" operator="equal" id="{45689816-9CD1-4CD0-8F60-66AA814734E6}">
            <xm:f>data!$C$3</xm:f>
            <x14:dxf>
              <fill>
                <patternFill>
                  <bgColor rgb="FFFFFF99"/>
                </patternFill>
              </fill>
            </x14:dxf>
          </x14:cfRule>
          <x14:cfRule type="cellIs" priority="8" operator="equal" id="{1FA0AB6C-11AD-4D73-AF1B-D79122CE5163}">
            <xm:f>data!$C$2</xm:f>
            <x14:dxf>
              <fill>
                <patternFill>
                  <bgColor rgb="FF996633"/>
                </patternFill>
              </fill>
            </x14:dxf>
          </x14:cfRule>
          <xm:sqref>E10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data!$C$2:$C$9</xm:f>
          </x14:formula1>
          <xm:sqref>E67:E74 E9:E58</xm:sqref>
        </x14:dataValidation>
        <x14:dataValidation type="list" allowBlank="1" showInputMessage="1" showErrorMessage="1">
          <x14:formula1>
            <xm:f>data!$B$2:$B$10</xm:f>
          </x14:formula1>
          <xm:sqref>B3:C3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C2" sqref="C2:C9"/>
    </sheetView>
  </sheetViews>
  <sheetFormatPr defaultRowHeight="16.5" x14ac:dyDescent="0.3"/>
  <sheetData>
    <row r="2" spans="2:4" x14ac:dyDescent="0.3">
      <c r="B2" t="s">
        <v>29</v>
      </c>
      <c r="C2" t="s">
        <v>38</v>
      </c>
      <c r="D2" s="18"/>
    </row>
    <row r="3" spans="2:4" x14ac:dyDescent="0.3">
      <c r="B3" t="s">
        <v>31</v>
      </c>
      <c r="C3" t="s">
        <v>39</v>
      </c>
      <c r="D3" s="19"/>
    </row>
    <row r="4" spans="2:4" x14ac:dyDescent="0.3">
      <c r="C4" t="s">
        <v>40</v>
      </c>
      <c r="D4" s="16"/>
    </row>
    <row r="5" spans="2:4" x14ac:dyDescent="0.3">
      <c r="C5" t="s">
        <v>41</v>
      </c>
      <c r="D5" s="15"/>
    </row>
    <row r="6" spans="2:4" x14ac:dyDescent="0.3">
      <c r="C6" t="s">
        <v>42</v>
      </c>
      <c r="D6" s="20"/>
    </row>
    <row r="7" spans="2:4" x14ac:dyDescent="0.3">
      <c r="C7" t="s">
        <v>43</v>
      </c>
      <c r="D7" s="17"/>
    </row>
    <row r="8" spans="2:4" x14ac:dyDescent="0.3">
      <c r="C8" t="s">
        <v>44</v>
      </c>
      <c r="D8" s="21"/>
    </row>
    <row r="9" spans="2:4" x14ac:dyDescent="0.3">
      <c r="C9" t="s">
        <v>45</v>
      </c>
      <c r="D9" s="2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10.26</vt:lpstr>
      <vt:lpstr>11.02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821046098533</dc:creator>
  <cp:lastModifiedBy>821046098533</cp:lastModifiedBy>
  <dcterms:created xsi:type="dcterms:W3CDTF">2019-10-13T05:13:34Z</dcterms:created>
  <dcterms:modified xsi:type="dcterms:W3CDTF">2019-10-20T03:19:20Z</dcterms:modified>
</cp:coreProperties>
</file>