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90" activeTab="1"/>
  </bookViews>
  <sheets>
    <sheet name="분배금" sheetId="1" r:id="rId1"/>
    <sheet name="스데루윌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E23" i="1"/>
  <c r="F23" i="1"/>
  <c r="G23" i="1"/>
  <c r="H23" i="1"/>
  <c r="I23" i="1"/>
  <c r="D23" i="1"/>
  <c r="D5" i="1"/>
  <c r="E5" i="1"/>
  <c r="F5" i="1"/>
  <c r="G5" i="1"/>
  <c r="H5" i="1"/>
  <c r="I5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J5" i="2"/>
  <c r="J6" i="2"/>
  <c r="F6" i="1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E4" i="1" s="1"/>
  <c r="H6" i="1" l="1"/>
  <c r="D6" i="1"/>
  <c r="I6" i="1"/>
  <c r="G6" i="1"/>
  <c r="E6" i="1"/>
  <c r="I4" i="1"/>
  <c r="G4" i="1"/>
  <c r="F4" i="1"/>
  <c r="H4" i="1"/>
  <c r="D4" i="1"/>
  <c r="J19" i="1"/>
  <c r="J17" i="1"/>
  <c r="J15" i="1"/>
  <c r="J13" i="1"/>
  <c r="J11" i="1"/>
  <c r="J9" i="1"/>
  <c r="J7" i="1"/>
  <c r="J5" i="1"/>
  <c r="J6" i="1" l="1"/>
  <c r="E27" i="1"/>
  <c r="I27" i="1"/>
  <c r="G27" i="1"/>
  <c r="I25" i="1"/>
  <c r="F25" i="1"/>
  <c r="E26" i="1"/>
  <c r="H26" i="1"/>
  <c r="F26" i="1"/>
  <c r="G24" i="1"/>
  <c r="D24" i="1"/>
  <c r="F24" i="1"/>
  <c r="I24" i="1"/>
  <c r="E24" i="1"/>
  <c r="H24" i="1"/>
  <c r="G26" i="1" l="1"/>
  <c r="I26" i="1"/>
  <c r="J8" i="1"/>
  <c r="D25" i="1"/>
  <c r="J14" i="1"/>
  <c r="D26" i="1"/>
  <c r="J12" i="1"/>
  <c r="J10" i="1"/>
  <c r="G25" i="1"/>
  <c r="E25" i="1"/>
  <c r="F27" i="1"/>
  <c r="D27" i="1"/>
  <c r="J16" i="1"/>
  <c r="H25" i="1"/>
  <c r="J18" i="1"/>
  <c r="H27" i="1"/>
  <c r="J24" i="1"/>
  <c r="J4" i="1"/>
  <c r="J26" i="1" l="1"/>
  <c r="J25" i="1"/>
  <c r="J27" i="1"/>
  <c r="J28" i="1" l="1"/>
</calcChain>
</file>

<file path=xl/sharedStrings.xml><?xml version="1.0" encoding="utf-8"?>
<sst xmlns="http://schemas.openxmlformats.org/spreadsheetml/2006/main" count="76" uniqueCount="45">
  <si>
    <t>스우</t>
    <phoneticPr fontId="1" type="noConversion"/>
  </si>
  <si>
    <t>데미안</t>
    <phoneticPr fontId="1" type="noConversion"/>
  </si>
  <si>
    <t>루시드</t>
    <phoneticPr fontId="1" type="noConversion"/>
  </si>
  <si>
    <t>윌</t>
    <phoneticPr fontId="1" type="noConversion"/>
  </si>
  <si>
    <t>물욕</t>
    <phoneticPr fontId="1" type="noConversion"/>
  </si>
  <si>
    <t>수에큐</t>
    <phoneticPr fontId="1" type="noConversion"/>
  </si>
  <si>
    <t>총액</t>
    <phoneticPr fontId="1" type="noConversion"/>
  </si>
  <si>
    <t>경매장 수수료</t>
    <phoneticPr fontId="1" type="noConversion"/>
  </si>
  <si>
    <t>금액</t>
    <phoneticPr fontId="1" type="noConversion"/>
  </si>
  <si>
    <t>1주차</t>
    <phoneticPr fontId="1" type="noConversion"/>
  </si>
  <si>
    <t>4주차</t>
    <phoneticPr fontId="1" type="noConversion"/>
  </si>
  <si>
    <t>5주차</t>
    <phoneticPr fontId="1" type="noConversion"/>
  </si>
  <si>
    <t>6주차</t>
    <phoneticPr fontId="1" type="noConversion"/>
  </si>
  <si>
    <t>7주차</t>
    <phoneticPr fontId="1" type="noConversion"/>
  </si>
  <si>
    <t>8주차</t>
    <phoneticPr fontId="1" type="noConversion"/>
  </si>
  <si>
    <t>11주차</t>
    <phoneticPr fontId="1" type="noConversion"/>
  </si>
  <si>
    <t>13주차</t>
    <phoneticPr fontId="1" type="noConversion"/>
  </si>
  <si>
    <t>14주차</t>
    <phoneticPr fontId="1" type="noConversion"/>
  </si>
  <si>
    <t>15주차</t>
    <phoneticPr fontId="1" type="noConversion"/>
  </si>
  <si>
    <t>총합</t>
    <phoneticPr fontId="1" type="noConversion"/>
  </si>
  <si>
    <t>분배방법</t>
    <phoneticPr fontId="1" type="noConversion"/>
  </si>
  <si>
    <t>%</t>
    <phoneticPr fontId="1" type="noConversion"/>
  </si>
  <si>
    <t>1/N</t>
    <phoneticPr fontId="1" type="noConversion"/>
  </si>
  <si>
    <t>2주차</t>
    <phoneticPr fontId="1" type="noConversion"/>
  </si>
  <si>
    <t>3주차</t>
    <phoneticPr fontId="1" type="noConversion"/>
  </si>
  <si>
    <t>9주차</t>
    <phoneticPr fontId="1" type="noConversion"/>
  </si>
  <si>
    <t>10주차</t>
    <phoneticPr fontId="1" type="noConversion"/>
  </si>
  <si>
    <t>12주차</t>
    <phoneticPr fontId="1" type="noConversion"/>
  </si>
  <si>
    <t>16주차</t>
    <phoneticPr fontId="1" type="noConversion"/>
  </si>
  <si>
    <t>월별 분배 총액</t>
    <phoneticPr fontId="1" type="noConversion"/>
  </si>
  <si>
    <t>1개월</t>
    <phoneticPr fontId="1" type="noConversion"/>
  </si>
  <si>
    <t>2개월</t>
    <phoneticPr fontId="1" type="noConversion"/>
  </si>
  <si>
    <t>3개월</t>
    <phoneticPr fontId="1" type="noConversion"/>
  </si>
  <si>
    <t>4개월</t>
    <phoneticPr fontId="1" type="noConversion"/>
  </si>
  <si>
    <t>3주차</t>
    <phoneticPr fontId="1" type="noConversion"/>
  </si>
  <si>
    <t>9주차</t>
    <phoneticPr fontId="1" type="noConversion"/>
  </si>
  <si>
    <t>10주차</t>
    <phoneticPr fontId="1" type="noConversion"/>
  </si>
  <si>
    <t>12주차</t>
    <phoneticPr fontId="1" type="noConversion"/>
  </si>
  <si>
    <t>13주차</t>
    <phoneticPr fontId="1" type="noConversion"/>
  </si>
  <si>
    <t>루나</t>
    <phoneticPr fontId="1" type="noConversion"/>
  </si>
  <si>
    <t>스카니아</t>
    <phoneticPr fontId="1" type="noConversion"/>
  </si>
  <si>
    <t>엘리시움</t>
    <phoneticPr fontId="1" type="noConversion"/>
  </si>
  <si>
    <t>이노시스</t>
    <phoneticPr fontId="1" type="noConversion"/>
  </si>
  <si>
    <t>리부트</t>
    <phoneticPr fontId="1" type="noConversion"/>
  </si>
  <si>
    <t>촌동네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</si>
</sst>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₩&quot;* #,##0_-;\-&quot;₩&quot;* #,##0_-;_-&quot;₩&quot;* &quot;-&quot;_-;_-@_-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0" fillId="0" borderId="5" xfId="0" applyNumberFormat="1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2" fontId="0" fillId="0" borderId="8" xfId="0" applyNumberFormat="1" applyBorder="1" applyAlignment="1">
      <alignment horizontal="center" vertical="center"/>
    </xf>
    <xf numFmtId="42" fontId="0" fillId="0" borderId="9" xfId="0" applyNumberFormat="1" applyBorder="1" applyAlignment="1">
      <alignment horizontal="center" vertical="center"/>
    </xf>
    <xf numFmtId="42" fontId="0" fillId="0" borderId="10" xfId="0" applyNumberFormat="1" applyBorder="1" applyAlignment="1">
      <alignment horizontal="center" vertical="center"/>
    </xf>
    <xf numFmtId="42" fontId="0" fillId="0" borderId="1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0" fillId="0" borderId="22" xfId="0" applyNumberFormat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42" fontId="0" fillId="0" borderId="23" xfId="0" applyNumberFormat="1" applyBorder="1" applyAlignment="1">
      <alignment horizontal="center" vertical="center"/>
    </xf>
    <xf numFmtId="42" fontId="0" fillId="0" borderId="20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9" fontId="0" fillId="0" borderId="24" xfId="0" applyNumberFormat="1" applyBorder="1" applyAlignment="1" applyProtection="1">
      <alignment horizontal="center" vertical="center"/>
      <protection locked="0"/>
    </xf>
    <xf numFmtId="9" fontId="0" fillId="0" borderId="25" xfId="0" applyNumberFormat="1" applyBorder="1" applyAlignment="1" applyProtection="1">
      <alignment horizontal="center" vertical="center"/>
      <protection locked="0"/>
    </xf>
    <xf numFmtId="9" fontId="0" fillId="0" borderId="26" xfId="0" applyNumberFormat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center" vertical="center"/>
    </xf>
    <xf numFmtId="42" fontId="0" fillId="0" borderId="1" xfId="0" applyNumberFormat="1" applyBorder="1" applyAlignment="1" applyProtection="1">
      <alignment horizontal="center" vertical="center"/>
      <protection locked="0"/>
    </xf>
    <xf numFmtId="42" fontId="0" fillId="0" borderId="5" xfId="0" applyNumberFormat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42" fontId="0" fillId="0" borderId="2" xfId="0" applyNumberFormat="1" applyBorder="1" applyAlignment="1">
      <alignment horizontal="center" vertical="center"/>
    </xf>
    <xf numFmtId="42" fontId="0" fillId="0" borderId="19" xfId="0" applyNumberForma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42" fontId="0" fillId="0" borderId="28" xfId="0" applyNumberFormat="1" applyBorder="1" applyAlignment="1" applyProtection="1">
      <alignment horizontal="center" vertical="center"/>
      <protection locked="0"/>
    </xf>
    <xf numFmtId="42" fontId="0" fillId="0" borderId="29" xfId="0" applyNumberFormat="1" applyBorder="1" applyAlignment="1" applyProtection="1">
      <alignment horizontal="center" vertical="center"/>
      <protection locked="0"/>
    </xf>
    <xf numFmtId="42" fontId="0" fillId="0" borderId="30" xfId="0" applyNumberFormat="1" applyBorder="1" applyAlignment="1">
      <alignment horizontal="center" vertical="center"/>
    </xf>
    <xf numFmtId="42" fontId="0" fillId="0" borderId="31" xfId="0" applyNumberFormat="1" applyBorder="1" applyAlignment="1" applyProtection="1">
      <alignment horizontal="center" vertical="center"/>
      <protection locked="0"/>
    </xf>
    <xf numFmtId="42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42" fontId="0" fillId="0" borderId="38" xfId="0" applyNumberFormat="1" applyBorder="1" applyAlignment="1">
      <alignment horizontal="center" vertical="center"/>
    </xf>
    <xf numFmtId="42" fontId="0" fillId="0" borderId="39" xfId="0" applyNumberFormat="1" applyBorder="1" applyAlignment="1">
      <alignment horizontal="center" vertical="center"/>
    </xf>
    <xf numFmtId="42" fontId="0" fillId="0" borderId="40" xfId="0" applyNumberFormat="1" applyBorder="1" applyAlignment="1">
      <alignment horizontal="center" vertical="center"/>
    </xf>
    <xf numFmtId="42" fontId="0" fillId="0" borderId="41" xfId="0" applyNumberFormat="1" applyBorder="1" applyAlignment="1">
      <alignment horizontal="center" vertical="center"/>
    </xf>
    <xf numFmtId="42" fontId="0" fillId="0" borderId="42" xfId="0" applyNumberFormat="1" applyBorder="1" applyAlignment="1">
      <alignment horizontal="center" vertical="center"/>
    </xf>
    <xf numFmtId="42" fontId="0" fillId="0" borderId="43" xfId="0" applyNumberFormat="1" applyBorder="1" applyAlignment="1">
      <alignment horizontal="center" vertical="center"/>
    </xf>
    <xf numFmtId="42" fontId="0" fillId="0" borderId="44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8" xfId="0" applyNumberForma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workbookViewId="0">
      <selection activeCell="M21" sqref="M21"/>
    </sheetView>
  </sheetViews>
  <sheetFormatPr defaultRowHeight="16.5" x14ac:dyDescent="0.3"/>
  <cols>
    <col min="1" max="3" width="9" style="1"/>
    <col min="4" max="10" width="17.375" style="1" customWidth="1"/>
    <col min="11" max="11" width="9" style="1"/>
    <col min="12" max="14" width="10.625" style="1" customWidth="1"/>
    <col min="15" max="16384" width="9" style="1"/>
  </cols>
  <sheetData>
    <row r="2" spans="2:14" ht="17.25" thickBot="1" x14ac:dyDescent="0.35"/>
    <row r="3" spans="2:14" ht="17.25" thickBot="1" x14ac:dyDescent="0.35">
      <c r="C3" s="9"/>
      <c r="D3" s="24" t="s">
        <v>39</v>
      </c>
      <c r="E3" s="24" t="s">
        <v>40</v>
      </c>
      <c r="F3" s="24" t="s">
        <v>41</v>
      </c>
      <c r="G3" s="24" t="s">
        <v>42</v>
      </c>
      <c r="H3" s="24" t="s">
        <v>43</v>
      </c>
      <c r="I3" s="25" t="s">
        <v>44</v>
      </c>
      <c r="J3" s="20" t="s">
        <v>19</v>
      </c>
      <c r="L3" s="60" t="s">
        <v>20</v>
      </c>
      <c r="M3" s="61"/>
      <c r="N3" s="62"/>
    </row>
    <row r="4" spans="2:14" ht="17.25" thickBot="1" x14ac:dyDescent="0.35">
      <c r="B4" s="16" t="s">
        <v>30</v>
      </c>
      <c r="C4" s="17" t="s">
        <v>9</v>
      </c>
      <c r="D4" s="49">
        <f>IF($N$5=0,스데루윌!J4*분배금!$M$5,IF(AND(분배금!$M$5=0,$N$5&gt;0),스데루윌!J4/분배금!$N$5,IF(AND(분배금!$M$5=0,0&lt;$N$5&lt;1),0,0)))</f>
        <v>0</v>
      </c>
      <c r="E4" s="50">
        <f>IF($N$5=0,스데루윌!J4*분배금!$M$6,IF(AND(분배금!$M$6=0,$N$5&gt;1),스데루윌!J4/분배금!$N$5,IF(AND(분배금!$M$6=0,0&lt;$N$5&lt;2),0,0)))</f>
        <v>0</v>
      </c>
      <c r="F4" s="50">
        <f>IF($N$5=0,스데루윌!J4*분배금!$M$7,IF(AND(분배금!$M$7=0,$N$5&gt;2),스데루윌!J4/분배금!$N$5,IF(AND(분배금!$M$7=0,0&lt;$N$5&lt;3),0,0)))</f>
        <v>0</v>
      </c>
      <c r="G4" s="50">
        <f>IF($N$5=0,스데루윌!J4*분배금!$M$8,IF(AND(분배금!$M$8=0,$N$5&gt;3),스데루윌!J4/분배금!$N$5,IF(AND(분배금!$M$8=0,0&lt;$N$5&lt;4),0,0)))</f>
        <v>0</v>
      </c>
      <c r="H4" s="50">
        <f>IF($N$5=0,스데루윌!J4*분배금!$M$9,IF(AND(분배금!$M$9=0,$N$5&gt;4),스데루윌!J4/분배금!$N$5,IF(AND(분배금!$M$9=0,0&lt;$N$5&lt;5),0,0)))</f>
        <v>0</v>
      </c>
      <c r="I4" s="39">
        <f>IF($N$5=0,스데루윌!J4*분배금!$M$10,IF(AND(분배금!$M$10=0,$N$5=6),스데루윌!J4/분배금!$N$5,IF(AND(분배금!$M$10=0,0&lt;$N$5&lt;6),0,0)))</f>
        <v>0</v>
      </c>
      <c r="J4" s="13">
        <f>SUM(D4:I4)</f>
        <v>0</v>
      </c>
      <c r="L4" s="63" t="s">
        <v>21</v>
      </c>
      <c r="M4" s="64"/>
      <c r="N4" s="26" t="s">
        <v>22</v>
      </c>
    </row>
    <row r="5" spans="2:14" x14ac:dyDescent="0.3">
      <c r="C5" s="18" t="s">
        <v>23</v>
      </c>
      <c r="D5" s="51">
        <f>IF($N$5=0,스데루윌!J5*분배금!$M$5,IF(AND(분배금!$M$5=0,$N$5&gt;0),스데루윌!J5/분배금!$N$5,IF(AND(분배금!$M$5=0,0&lt;$N$5&lt;1),0,0)))</f>
        <v>0</v>
      </c>
      <c r="E5" s="10">
        <f>IF($N$5=0,스데루윌!J5*분배금!$M$6,IF(AND(분배금!$M$6=0,$N$5&gt;1),스데루윌!J5/분배금!$N$5,IF(AND(분배금!$M$6=0,0&lt;$N$5&lt;2),0,0)))</f>
        <v>0</v>
      </c>
      <c r="F5" s="10">
        <f>IF($N$5=0,스데루윌!J5*분배금!$M$7,IF(AND(분배금!$M$7=0,$N$5&gt;2),스데루윌!J5/분배금!$N$5,IF(AND(분배금!$M$7=0,0&lt;$N$5&lt;3),0,0)))</f>
        <v>0</v>
      </c>
      <c r="G5" s="10">
        <f>IF($N$5=0,스데루윌!J5*분배금!$M$8,IF(AND(분배금!$M$8=0,$N$5&gt;3),스데루윌!J5/분배금!$N$5,IF(AND(분배금!$M$8=0,0&lt;$N$5&lt;4),0,0)))</f>
        <v>0</v>
      </c>
      <c r="H5" s="10">
        <f>IF($N$5=0,스데루윌!J5*분배금!$M$9,IF(AND(분배금!$M$9=0,$N$5&gt;4),스데루윌!J5/분배금!$N$5,IF(AND(분배금!$M$9=0,0&lt;$N$5&lt;5),0,0)))</f>
        <v>0</v>
      </c>
      <c r="I5" s="8">
        <f>IF($N$5=0,스데루윌!J5*분배금!$M$10,IF(AND(분배금!$M$10=0,$N$5=6),스데루윌!J5/분배금!$N$5,IF(AND(분배금!$M$10=0,0&lt;$N$5&lt;6),0,0)))</f>
        <v>0</v>
      </c>
      <c r="J5" s="14">
        <f t="shared" ref="J5:J19" si="0">SUM(D5:I5)</f>
        <v>0</v>
      </c>
      <c r="L5" s="54" t="str">
        <f>D3</f>
        <v>루나</v>
      </c>
      <c r="M5" s="21">
        <v>0</v>
      </c>
      <c r="N5" s="57">
        <v>0</v>
      </c>
    </row>
    <row r="6" spans="2:14" x14ac:dyDescent="0.3">
      <c r="C6" s="18" t="s">
        <v>24</v>
      </c>
      <c r="D6" s="51">
        <f>IF($N$5=0,스데루윌!J6*분배금!$M$5,IF(AND(분배금!$M$5=0,$N$5&gt;0),스데루윌!J6/분배금!$N$5,IF(AND(분배금!$M$5=0,0&lt;$N$5&lt;1),0,0)))</f>
        <v>0</v>
      </c>
      <c r="E6" s="10">
        <f>IF($N$5=0,스데루윌!J6*분배금!$M$6,IF(AND(분배금!$M$6=0,$N$5&gt;1),스데루윌!J6/분배금!$N$5,IF(AND(분배금!$M$6=0,0&lt;$N$5&lt;2),0,0)))</f>
        <v>0</v>
      </c>
      <c r="F6" s="10">
        <f>IF($N$5=0,스데루윌!J6*분배금!$M$7,IF(AND(분배금!$M$7=0,$N$5&gt;2),스데루윌!J6/분배금!$N$5,IF(AND(분배금!$M$7=0,0&lt;$N$5&lt;3),0,0)))</f>
        <v>0</v>
      </c>
      <c r="G6" s="10">
        <f>IF($N$5=0,스데루윌!J6*분배금!$M$8,IF(AND(분배금!$M$8=0,$N$5&gt;3),스데루윌!J6/분배금!$N$5,IF(AND(분배금!$M$8=0,0&lt;$N$5&lt;4),0,0)))</f>
        <v>0</v>
      </c>
      <c r="H6" s="10">
        <f>IF($N$5=0,스데루윌!J6*분배금!$M$9,IF(AND(분배금!$M$9=0,$N$5&gt;4),스데루윌!J6/분배금!$N$5,IF(AND(분배금!$M$9=0,0&lt;$N$5&lt;5),0,0)))</f>
        <v>0</v>
      </c>
      <c r="I6" s="8">
        <f>IF($N$5=0,스데루윌!J6*분배금!$M$10,IF(AND(분배금!$M$10=0,$N$5=6),스데루윌!J6/분배금!$N$5,IF(AND(분배금!$M$10=0,0&lt;$N$5&lt;6),0,0)))</f>
        <v>0</v>
      </c>
      <c r="J6" s="14">
        <f t="shared" si="0"/>
        <v>0</v>
      </c>
      <c r="L6" s="55" t="str">
        <f>E3</f>
        <v>스카니아</v>
      </c>
      <c r="M6" s="22">
        <v>0</v>
      </c>
      <c r="N6" s="58"/>
    </row>
    <row r="7" spans="2:14" ht="17.25" thickBot="1" x14ac:dyDescent="0.35">
      <c r="C7" s="18" t="s">
        <v>10</v>
      </c>
      <c r="D7" s="51">
        <f>IF($N$5=0,스데루윌!J7*분배금!$M$5,IF(AND(분배금!$M$5=0,$N$5&gt;0),스데루윌!J7/분배금!$N$5,IF(AND(분배금!$M$5=0,0&lt;$N$5&lt;1),0,0)))</f>
        <v>0</v>
      </c>
      <c r="E7" s="10">
        <f>IF($N$5=0,스데루윌!J7*분배금!$M$6,IF(AND(분배금!$M$6=0,$N$5&gt;1),스데루윌!J7/분배금!$N$5,IF(AND(분배금!$M$6=0,0&lt;$N$5&lt;2),0,0)))</f>
        <v>0</v>
      </c>
      <c r="F7" s="10">
        <f>IF($N$5=0,스데루윌!J7*분배금!$M$7,IF(AND(분배금!$M$7=0,$N$5&gt;2),스데루윌!J7/분배금!$N$5,IF(AND(분배금!$M$7=0,0&lt;$N$5&lt;3),0,0)))</f>
        <v>0</v>
      </c>
      <c r="G7" s="10">
        <f>IF($N$5=0,스데루윌!J7*분배금!$M$8,IF(AND(분배금!$M$8=0,$N$5&gt;3),스데루윌!J7/분배금!$N$5,IF(AND(분배금!$M$8=0,0&lt;$N$5&lt;4),0,0)))</f>
        <v>0</v>
      </c>
      <c r="H7" s="10">
        <f>IF($N$5=0,스데루윌!J7*분배금!$M$9,IF(AND(분배금!$M$9=0,$N$5&gt;4),스데루윌!J7/분배금!$N$5,IF(AND(분배금!$M$9=0,0&lt;$N$5&lt;5),0,0)))</f>
        <v>0</v>
      </c>
      <c r="I7" s="8">
        <f>IF($N$5=0,스데루윌!J7*분배금!$M$10,IF(AND(분배금!$M$10=0,$N$5=6),스데루윌!J7/분배금!$N$5,IF(AND(분배금!$M$10=0,0&lt;$N$5&lt;6),0,0)))</f>
        <v>0</v>
      </c>
      <c r="J7" s="14">
        <f t="shared" si="0"/>
        <v>0</v>
      </c>
      <c r="L7" s="55" t="str">
        <f>F3</f>
        <v>엘리시움</v>
      </c>
      <c r="M7" s="22">
        <v>0</v>
      </c>
      <c r="N7" s="58"/>
    </row>
    <row r="8" spans="2:14" ht="17.25" thickBot="1" x14ac:dyDescent="0.35">
      <c r="B8" s="16" t="s">
        <v>31</v>
      </c>
      <c r="C8" s="18" t="s">
        <v>11</v>
      </c>
      <c r="D8" s="51">
        <f>IF($N$5=0,스데루윌!J8*분배금!$M$5,IF(AND(분배금!$M$5=0,$N$5&gt;0),스데루윌!J8/분배금!$N$5,IF(AND(분배금!$M$5=0,0&lt;$N$5&lt;1),0,0)))</f>
        <v>0</v>
      </c>
      <c r="E8" s="10">
        <f>IF($N$5=0,스데루윌!J8*분배금!$M$6,IF(AND(분배금!$M$6=0,$N$5&gt;1),스데루윌!J8/분배금!$N$5,IF(AND(분배금!$M$6=0,0&lt;$N$5&lt;2),0,0)))</f>
        <v>0</v>
      </c>
      <c r="F8" s="10">
        <f>IF($N$5=0,스데루윌!J8*분배금!$M$7,IF(AND(분배금!$M$7=0,$N$5&gt;2),스데루윌!J8/분배금!$N$5,IF(AND(분배금!$M$7=0,0&lt;$N$5&lt;3),0,0)))</f>
        <v>0</v>
      </c>
      <c r="G8" s="10">
        <f>IF($N$5=0,스데루윌!J8*분배금!$M$8,IF(AND(분배금!$M$8=0,$N$5&gt;3),스데루윌!J8/분배금!$N$5,IF(AND(분배금!$M$8=0,0&lt;$N$5&lt;4),0,0)))</f>
        <v>0</v>
      </c>
      <c r="H8" s="10">
        <f>IF($N$5=0,스데루윌!J8*분배금!$M$9,IF(AND(분배금!$M$9=0,$N$5&gt;4),스데루윌!J8/분배금!$N$5,IF(AND(분배금!$M$9=0,0&lt;$N$5&lt;5),0,0)))</f>
        <v>0</v>
      </c>
      <c r="I8" s="8">
        <f>IF($N$5=0,스데루윌!J8*분배금!$M$10,IF(AND(분배금!$M$10=0,$N$5=6),스데루윌!J8/분배금!$N$5,IF(AND(분배금!$M$10=0,0&lt;$N$5&lt;6),0,0)))</f>
        <v>0</v>
      </c>
      <c r="J8" s="14">
        <f t="shared" si="0"/>
        <v>0</v>
      </c>
      <c r="L8" s="55" t="str">
        <f>G3</f>
        <v>이노시스</v>
      </c>
      <c r="M8" s="22">
        <v>0</v>
      </c>
      <c r="N8" s="58"/>
    </row>
    <row r="9" spans="2:14" x14ac:dyDescent="0.3">
      <c r="C9" s="18" t="s">
        <v>12</v>
      </c>
      <c r="D9" s="51">
        <f>IF($N$5=0,스데루윌!J9*분배금!$M$5,IF(AND(분배금!$M$5=0,$N$5&gt;0),스데루윌!J9/분배금!$N$5,IF(AND(분배금!$M$5=0,0&lt;$N$5&lt;1),0,0)))</f>
        <v>0</v>
      </c>
      <c r="E9" s="10">
        <f>IF($N$5=0,스데루윌!J9*분배금!$M$6,IF(AND(분배금!$M$6=0,$N$5&gt;1),스데루윌!J9/분배금!$N$5,IF(AND(분배금!$M$6=0,0&lt;$N$5&lt;2),0,0)))</f>
        <v>0</v>
      </c>
      <c r="F9" s="10">
        <f>IF($N$5=0,스데루윌!J9*분배금!$M$7,IF(AND(분배금!$M$7=0,$N$5&gt;2),스데루윌!J9/분배금!$N$5,IF(AND(분배금!$M$7=0,0&lt;$N$5&lt;3),0,0)))</f>
        <v>0</v>
      </c>
      <c r="G9" s="10">
        <f>IF($N$5=0,스데루윌!J9*분배금!$M$8,IF(AND(분배금!$M$8=0,$N$5&gt;3),스데루윌!J9/분배금!$N$5,IF(AND(분배금!$M$8=0,0&lt;$N$5&lt;4),0,0)))</f>
        <v>0</v>
      </c>
      <c r="H9" s="10">
        <f>IF($N$5=0,스데루윌!J9*분배금!$M$9,IF(AND(분배금!$M$9=0,$N$5&gt;4),스데루윌!J9/분배금!$N$5,IF(AND(분배금!$M$9=0,0&lt;$N$5&lt;5),0,0)))</f>
        <v>0</v>
      </c>
      <c r="I9" s="8">
        <f>IF($N$5=0,스데루윌!J9*분배금!$M$10,IF(AND(분배금!$M$10=0,$N$5=6),스데루윌!J9/분배금!$N$5,IF(AND(분배금!$M$10=0,0&lt;$N$5&lt;6),0,0)))</f>
        <v>0</v>
      </c>
      <c r="J9" s="14">
        <f t="shared" si="0"/>
        <v>0</v>
      </c>
      <c r="L9" s="55" t="str">
        <f>H3</f>
        <v>리부트</v>
      </c>
      <c r="M9" s="22">
        <v>0</v>
      </c>
      <c r="N9" s="58"/>
    </row>
    <row r="10" spans="2:14" ht="17.25" thickBot="1" x14ac:dyDescent="0.35">
      <c r="C10" s="18" t="s">
        <v>13</v>
      </c>
      <c r="D10" s="51">
        <f>IF($N$5=0,스데루윌!J10*분배금!$M$5,IF(AND(분배금!$M$5=0,$N$5&gt;0),스데루윌!J10/분배금!$N$5,IF(AND(분배금!$M$5=0,0&lt;$N$5&lt;1),0,0)))</f>
        <v>0</v>
      </c>
      <c r="E10" s="10">
        <f>IF($N$5=0,스데루윌!J10*분배금!$M$6,IF(AND(분배금!$M$6=0,$N$5&gt;1),스데루윌!J10/분배금!$N$5,IF(AND(분배금!$M$6=0,0&lt;$N$5&lt;2),0,0)))</f>
        <v>0</v>
      </c>
      <c r="F10" s="10">
        <f>IF($N$5=0,스데루윌!J10*분배금!$M$7,IF(AND(분배금!$M$7=0,$N$5&gt;2),스데루윌!J10/분배금!$N$5,IF(AND(분배금!$M$7=0,0&lt;$N$5&lt;3),0,0)))</f>
        <v>0</v>
      </c>
      <c r="G10" s="10">
        <f>IF($N$5=0,스데루윌!J10*분배금!$M$8,IF(AND(분배금!$M$8=0,$N$5&gt;3),스데루윌!J10/분배금!$N$5,IF(AND(분배금!$M$8=0,0&lt;$N$5&lt;4),0,0)))</f>
        <v>0</v>
      </c>
      <c r="H10" s="10">
        <f>IF($N$5=0,스데루윌!J10*분배금!$M$9,IF(AND(분배금!$M$9=0,$N$5&gt;4),스데루윌!J10/분배금!$N$5,IF(AND(분배금!$M$9=0,0&lt;$N$5&lt;5),0,0)))</f>
        <v>0</v>
      </c>
      <c r="I10" s="8">
        <f>IF($N$5=0,스데루윌!J10*분배금!$M$10,IF(AND(분배금!$M$10=0,$N$5=6),스데루윌!J10/분배금!$N$5,IF(AND(분배금!$M$10=0,0&lt;$N$5&lt;6),0,0)))</f>
        <v>0</v>
      </c>
      <c r="J10" s="14">
        <f t="shared" si="0"/>
        <v>0</v>
      </c>
      <c r="L10" s="56" t="str">
        <f>I3</f>
        <v>촌동네</v>
      </c>
      <c r="M10" s="23">
        <v>0</v>
      </c>
      <c r="N10" s="59"/>
    </row>
    <row r="11" spans="2:14" ht="17.25" thickBot="1" x14ac:dyDescent="0.35">
      <c r="C11" s="18" t="s">
        <v>14</v>
      </c>
      <c r="D11" s="51">
        <f>IF($N$5=0,스데루윌!J11*분배금!$M$5,IF(AND(분배금!$M$5=0,$N$5&gt;0),스데루윌!J11/분배금!$N$5,IF(AND(분배금!$M$5=0,0&lt;$N$5&lt;1),0,0)))</f>
        <v>0</v>
      </c>
      <c r="E11" s="10">
        <f>IF($N$5=0,스데루윌!J11*분배금!$M$6,IF(AND(분배금!$M$6=0,$N$5&gt;1),스데루윌!J11/분배금!$N$5,IF(AND(분배금!$M$6=0,0&lt;$N$5&lt;2),0,0)))</f>
        <v>0</v>
      </c>
      <c r="F11" s="10">
        <f>IF($N$5=0,스데루윌!J11*분배금!$M$7,IF(AND(분배금!$M$7=0,$N$5&gt;2),스데루윌!J11/분배금!$N$5,IF(AND(분배금!$M$7=0,0&lt;$N$5&lt;3),0,0)))</f>
        <v>0</v>
      </c>
      <c r="G11" s="10">
        <f>IF($N$5=0,스데루윌!J11*분배금!$M$8,IF(AND(분배금!$M$8=0,$N$5&gt;3),스데루윌!J11/분배금!$N$5,IF(AND(분배금!$M$8=0,0&lt;$N$5&lt;4),0,0)))</f>
        <v>0</v>
      </c>
      <c r="H11" s="10">
        <f>IF($N$5=0,스데루윌!J11*분배금!$M$9,IF(AND(분배금!$M$9=0,$N$5&gt;4),스데루윌!J11/분배금!$N$5,IF(AND(분배금!$M$9=0,0&lt;$N$5&lt;5),0,0)))</f>
        <v>0</v>
      </c>
      <c r="I11" s="8">
        <f>IF($N$5=0,스데루윌!J11*분배금!$M$10,IF(AND(분배금!$M$10=0,$N$5=6),스데루윌!J11/분배금!$N$5,IF(AND(분배금!$M$10=0,0&lt;$N$5&lt;6),0,0)))</f>
        <v>0</v>
      </c>
      <c r="J11" s="14">
        <f t="shared" si="0"/>
        <v>0</v>
      </c>
    </row>
    <row r="12" spans="2:14" ht="17.25" thickBot="1" x14ac:dyDescent="0.35">
      <c r="B12" s="16" t="s">
        <v>32</v>
      </c>
      <c r="C12" s="18" t="s">
        <v>25</v>
      </c>
      <c r="D12" s="51">
        <f>IF($N$5=0,스데루윌!J12*분배금!$M$5,IF(AND(분배금!$M$5=0,$N$5&gt;0),스데루윌!J12/분배금!$N$5,IF(AND(분배금!$M$5=0,0&lt;$N$5&lt;1),0,0)))</f>
        <v>0</v>
      </c>
      <c r="E12" s="10">
        <f>IF($N$5=0,스데루윌!J12*분배금!$M$6,IF(AND(분배금!$M$6=0,$N$5&gt;1),스데루윌!J12/분배금!$N$5,IF(AND(분배금!$M$6=0,0&lt;$N$5&lt;2),0,0)))</f>
        <v>0</v>
      </c>
      <c r="F12" s="10">
        <f>IF($N$5=0,스데루윌!J12*분배금!$M$7,IF(AND(분배금!$M$7=0,$N$5&gt;2),스데루윌!J12/분배금!$N$5,IF(AND(분배금!$M$7=0,0&lt;$N$5&lt;3),0,0)))</f>
        <v>0</v>
      </c>
      <c r="G12" s="10">
        <f>IF($N$5=0,스데루윌!J12*분배금!$M$8,IF(AND(분배금!$M$8=0,$N$5&gt;3),스데루윌!J12/분배금!$N$5,IF(AND(분배금!$M$8=0,0&lt;$N$5&lt;4),0,0)))</f>
        <v>0</v>
      </c>
      <c r="H12" s="10">
        <f>IF($N$5=0,스데루윌!J12*분배금!$M$9,IF(AND(분배금!$M$9=0,$N$5&gt;4),스데루윌!J12/분배금!$N$5,IF(AND(분배금!$M$9=0,0&lt;$N$5&lt;5),0,0)))</f>
        <v>0</v>
      </c>
      <c r="I12" s="8">
        <f>IF($N$5=0,스데루윌!J12*분배금!$M$10,IF(AND(분배금!$M$10=0,$N$5=6),스데루윌!J12/분배금!$N$5,IF(AND(분배금!$M$10=0,0&lt;$N$5&lt;6),0,0)))</f>
        <v>0</v>
      </c>
      <c r="J12" s="14">
        <f t="shared" si="0"/>
        <v>0</v>
      </c>
    </row>
    <row r="13" spans="2:14" x14ac:dyDescent="0.3">
      <c r="C13" s="18" t="s">
        <v>26</v>
      </c>
      <c r="D13" s="51">
        <f>IF($N$5=0,스데루윌!J13*분배금!$M$5,IF(AND(분배금!$M$5=0,$N$5&gt;0),스데루윌!J13/분배금!$N$5,IF(AND(분배금!$M$5=0,0&lt;$N$5&lt;1),0,0)))</f>
        <v>0</v>
      </c>
      <c r="E13" s="10">
        <f>IF($N$5=0,스데루윌!J13*분배금!$M$6,IF(AND(분배금!$M$6=0,$N$5&gt;1),스데루윌!J13/분배금!$N$5,IF(AND(분배금!$M$6=0,0&lt;$N$5&lt;2),0,0)))</f>
        <v>0</v>
      </c>
      <c r="F13" s="10">
        <f>IF($N$5=0,스데루윌!J13*분배금!$M$7,IF(AND(분배금!$M$7=0,$N$5&gt;2),스데루윌!J13/분배금!$N$5,IF(AND(분배금!$M$7=0,0&lt;$N$5&lt;3),0,0)))</f>
        <v>0</v>
      </c>
      <c r="G13" s="10">
        <f>IF($N$5=0,스데루윌!J13*분배금!$M$8,IF(AND(분배금!$M$8=0,$N$5&gt;3),스데루윌!J13/분배금!$N$5,IF(AND(분배금!$M$8=0,0&lt;$N$5&lt;4),0,0)))</f>
        <v>0</v>
      </c>
      <c r="H13" s="10">
        <f>IF($N$5=0,스데루윌!J13*분배금!$M$9,IF(AND(분배금!$M$9=0,$N$5&gt;4),스데루윌!J13/분배금!$N$5,IF(AND(분배금!$M$9=0,0&lt;$N$5&lt;5),0,0)))</f>
        <v>0</v>
      </c>
      <c r="I13" s="8">
        <f>IF($N$5=0,스데루윌!J13*분배금!$M$10,IF(AND(분배금!$M$10=0,$N$5=6),스데루윌!J13/분배금!$N$5,IF(AND(분배금!$M$10=0,0&lt;$N$5&lt;6),0,0)))</f>
        <v>0</v>
      </c>
      <c r="J13" s="14">
        <f t="shared" si="0"/>
        <v>0</v>
      </c>
    </row>
    <row r="14" spans="2:14" x14ac:dyDescent="0.3">
      <c r="C14" s="18" t="s">
        <v>15</v>
      </c>
      <c r="D14" s="51">
        <f>IF($N$5=0,스데루윌!J14*분배금!$M$5,IF(AND(분배금!$M$5=0,$N$5&gt;0),스데루윌!J14/분배금!$N$5,IF(AND(분배금!$M$5=0,0&lt;$N$5&lt;1),0,0)))</f>
        <v>0</v>
      </c>
      <c r="E14" s="10">
        <f>IF($N$5=0,스데루윌!J14*분배금!$M$6,IF(AND(분배금!$M$6=0,$N$5&gt;1),스데루윌!J14/분배금!$N$5,IF(AND(분배금!$M$6=0,0&lt;$N$5&lt;2),0,0)))</f>
        <v>0</v>
      </c>
      <c r="F14" s="10">
        <f>IF($N$5=0,스데루윌!J14*분배금!$M$7,IF(AND(분배금!$M$7=0,$N$5&gt;2),스데루윌!J14/분배금!$N$5,IF(AND(분배금!$M$7=0,0&lt;$N$5&lt;3),0,0)))</f>
        <v>0</v>
      </c>
      <c r="G14" s="10">
        <f>IF($N$5=0,스데루윌!J14*분배금!$M$8,IF(AND(분배금!$M$8=0,$N$5&gt;3),스데루윌!J14/분배금!$N$5,IF(AND(분배금!$M$8=0,0&lt;$N$5&lt;4),0,0)))</f>
        <v>0</v>
      </c>
      <c r="H14" s="10">
        <f>IF($N$5=0,스데루윌!J14*분배금!$M$9,IF(AND(분배금!$M$9=0,$N$5&gt;4),스데루윌!J14/분배금!$N$5,IF(AND(분배금!$M$9=0,0&lt;$N$5&lt;5),0,0)))</f>
        <v>0</v>
      </c>
      <c r="I14" s="8">
        <f>IF($N$5=0,스데루윌!J14*분배금!$M$10,IF(AND(분배금!$M$10=0,$N$5=6),스데루윌!J14/분배금!$N$5,IF(AND(분배금!$M$10=0,0&lt;$N$5&lt;6),0,0)))</f>
        <v>0</v>
      </c>
      <c r="J14" s="14">
        <f t="shared" si="0"/>
        <v>0</v>
      </c>
    </row>
    <row r="15" spans="2:14" ht="17.25" thickBot="1" x14ac:dyDescent="0.35">
      <c r="C15" s="18" t="s">
        <v>27</v>
      </c>
      <c r="D15" s="51">
        <f>IF($N$5=0,스데루윌!J15*분배금!$M$5,IF(AND(분배금!$M$5=0,$N$5&gt;0),스데루윌!J15/분배금!$N$5,IF(AND(분배금!$M$5=0,0&lt;$N$5&lt;1),0,0)))</f>
        <v>0</v>
      </c>
      <c r="E15" s="10">
        <f>IF($N$5=0,스데루윌!J15*분배금!$M$6,IF(AND(분배금!$M$6=0,$N$5&gt;1),스데루윌!J15/분배금!$N$5,IF(AND(분배금!$M$6=0,0&lt;$N$5&lt;2),0,0)))</f>
        <v>0</v>
      </c>
      <c r="F15" s="10">
        <f>IF($N$5=0,스데루윌!J15*분배금!$M$7,IF(AND(분배금!$M$7=0,$N$5&gt;2),스데루윌!J15/분배금!$N$5,IF(AND(분배금!$M$7=0,0&lt;$N$5&lt;3),0,0)))</f>
        <v>0</v>
      </c>
      <c r="G15" s="10">
        <f>IF($N$5=0,스데루윌!J15*분배금!$M$8,IF(AND(분배금!$M$8=0,$N$5&gt;3),스데루윌!J15/분배금!$N$5,IF(AND(분배금!$M$8=0,0&lt;$N$5&lt;4),0,0)))</f>
        <v>0</v>
      </c>
      <c r="H15" s="10">
        <f>IF($N$5=0,스데루윌!J15*분배금!$M$9,IF(AND(분배금!$M$9=0,$N$5&gt;4),스데루윌!J15/분배금!$N$5,IF(AND(분배금!$M$9=0,0&lt;$N$5&lt;5),0,0)))</f>
        <v>0</v>
      </c>
      <c r="I15" s="8">
        <f>IF($N$5=0,스데루윌!J15*분배금!$M$10,IF(AND(분배금!$M$10=0,$N$5=6),스데루윌!J15/분배금!$N$5,IF(AND(분배금!$M$10=0,0&lt;$N$5&lt;6),0,0)))</f>
        <v>0</v>
      </c>
      <c r="J15" s="14">
        <f t="shared" si="0"/>
        <v>0</v>
      </c>
    </row>
    <row r="16" spans="2:14" ht="17.25" thickBot="1" x14ac:dyDescent="0.35">
      <c r="B16" s="16" t="s">
        <v>33</v>
      </c>
      <c r="C16" s="18" t="s">
        <v>16</v>
      </c>
      <c r="D16" s="51">
        <f>IF($N$5=0,스데루윌!J16*분배금!$M$5,IF(AND(분배금!$M$5=0,$N$5&gt;0),스데루윌!J16/분배금!$N$5,IF(AND(분배금!$M$5=0,0&lt;$N$5&lt;1),0,0)))</f>
        <v>0</v>
      </c>
      <c r="E16" s="10">
        <f>IF($N$5=0,스데루윌!J16*분배금!$M$6,IF(AND(분배금!$M$6=0,$N$5&gt;1),스데루윌!J16/분배금!$N$5,IF(AND(분배금!$M$6=0,0&lt;$N$5&lt;2),0,0)))</f>
        <v>0</v>
      </c>
      <c r="F16" s="10">
        <f>IF($N$5=0,스데루윌!J16*분배금!$M$7,IF(AND(분배금!$M$7=0,$N$5&gt;2),스데루윌!J16/분배금!$N$5,IF(AND(분배금!$M$7=0,0&lt;$N$5&lt;3),0,0)))</f>
        <v>0</v>
      </c>
      <c r="G16" s="10">
        <f>IF($N$5=0,스데루윌!J16*분배금!$M$8,IF(AND(분배금!$M$8=0,$N$5&gt;3),스데루윌!J16/분배금!$N$5,IF(AND(분배금!$M$8=0,0&lt;$N$5&lt;4),0,0)))</f>
        <v>0</v>
      </c>
      <c r="H16" s="10">
        <f>IF($N$5=0,스데루윌!J16*분배금!$M$9,IF(AND(분배금!$M$9=0,$N$5&gt;4),스데루윌!J16/분배금!$N$5,IF(AND(분배금!$M$9=0,0&lt;$N$5&lt;5),0,0)))</f>
        <v>0</v>
      </c>
      <c r="I16" s="8">
        <f>IF($N$5=0,스데루윌!J16*분배금!$M$10,IF(AND(분배금!$M$10=0,$N$5=6),스데루윌!J16/분배금!$N$5,IF(AND(분배금!$M$10=0,0&lt;$N$5&lt;6),0,0)))</f>
        <v>0</v>
      </c>
      <c r="J16" s="14">
        <f t="shared" si="0"/>
        <v>0</v>
      </c>
    </row>
    <row r="17" spans="3:10" x14ac:dyDescent="0.3">
      <c r="C17" s="18" t="s">
        <v>17</v>
      </c>
      <c r="D17" s="51">
        <f>IF($N$5=0,스데루윌!J17*분배금!$M$5,IF(AND(분배금!$M$5=0,$N$5&gt;0),스데루윌!J17/분배금!$N$5,IF(AND(분배금!$M$5=0,0&lt;$N$5&lt;1),0,0)))</f>
        <v>0</v>
      </c>
      <c r="E17" s="10">
        <f>IF($N$5=0,스데루윌!J17*분배금!$M$6,IF(AND(분배금!$M$6=0,$N$5&gt;1),스데루윌!J17/분배금!$N$5,IF(AND(분배금!$M$6=0,0&lt;$N$5&lt;2),0,0)))</f>
        <v>0</v>
      </c>
      <c r="F17" s="10">
        <f>IF($N$5=0,스데루윌!J17*분배금!$M$7,IF(AND(분배금!$M$7=0,$N$5&gt;2),스데루윌!J17/분배금!$N$5,IF(AND(분배금!$M$7=0,0&lt;$N$5&lt;3),0,0)))</f>
        <v>0</v>
      </c>
      <c r="G17" s="10">
        <f>IF($N$5=0,스데루윌!J17*분배금!$M$8,IF(AND(분배금!$M$8=0,$N$5&gt;3),스데루윌!J17/분배금!$N$5,IF(AND(분배금!$M$8=0,0&lt;$N$5&lt;4),0,0)))</f>
        <v>0</v>
      </c>
      <c r="H17" s="10">
        <f>IF($N$5=0,스데루윌!J17*분배금!$M$9,IF(AND(분배금!$M$9=0,$N$5&gt;4),스데루윌!J17/분배금!$N$5,IF(AND(분배금!$M$9=0,0&lt;$N$5&lt;5),0,0)))</f>
        <v>0</v>
      </c>
      <c r="I17" s="8">
        <f>IF($N$5=0,스데루윌!J17*분배금!$M$10,IF(AND(분배금!$M$10=0,$N$5=6),스데루윌!J17/분배금!$N$5,IF(AND(분배금!$M$10=0,0&lt;$N$5&lt;6),0,0)))</f>
        <v>0</v>
      </c>
      <c r="J17" s="14">
        <f t="shared" si="0"/>
        <v>0</v>
      </c>
    </row>
    <row r="18" spans="3:10" x14ac:dyDescent="0.3">
      <c r="C18" s="18" t="s">
        <v>18</v>
      </c>
      <c r="D18" s="51">
        <f>IF($N$5=0,스데루윌!J18*분배금!$M$5,IF(AND(분배금!$M$5=0,$N$5&gt;0),스데루윌!J18/분배금!$N$5,IF(AND(분배금!$M$5=0,0&lt;$N$5&lt;1),0,0)))</f>
        <v>0</v>
      </c>
      <c r="E18" s="10">
        <f>IF($N$5=0,스데루윌!J18*분배금!$M$6,IF(AND(분배금!$M$6=0,$N$5&gt;1),스데루윌!J18/분배금!$N$5,IF(AND(분배금!$M$6=0,0&lt;$N$5&lt;2),0,0)))</f>
        <v>0</v>
      </c>
      <c r="F18" s="10">
        <f>IF($N$5=0,스데루윌!J18*분배금!$M$7,IF(AND(분배금!$M$7=0,$N$5&gt;2),스데루윌!J18/분배금!$N$5,IF(AND(분배금!$M$7=0,0&lt;$N$5&lt;3),0,0)))</f>
        <v>0</v>
      </c>
      <c r="G18" s="10">
        <f>IF($N$5=0,스데루윌!J18*분배금!$M$8,IF(AND(분배금!$M$8=0,$N$5&gt;3),스데루윌!J18/분배금!$N$5,IF(AND(분배금!$M$8=0,0&lt;$N$5&lt;4),0,0)))</f>
        <v>0</v>
      </c>
      <c r="H18" s="10">
        <f>IF($N$5=0,스데루윌!J18*분배금!$M$9,IF(AND(분배금!$M$9=0,$N$5&gt;4),스데루윌!J18/분배금!$N$5,IF(AND(분배금!$M$9=0,0&lt;$N$5&lt;5),0,0)))</f>
        <v>0</v>
      </c>
      <c r="I18" s="8">
        <f>IF($N$5=0,스데루윌!J18*분배금!$M$10,IF(AND(분배금!$M$10=0,$N$5=6),스데루윌!J18/분배금!$N$5,IF(AND(분배금!$M$10=0,0&lt;$N$5&lt;6),0,0)))</f>
        <v>0</v>
      </c>
      <c r="J18" s="14">
        <f t="shared" si="0"/>
        <v>0</v>
      </c>
    </row>
    <row r="19" spans="3:10" ht="17.25" thickBot="1" x14ac:dyDescent="0.35">
      <c r="C19" s="19" t="s">
        <v>28</v>
      </c>
      <c r="D19" s="52">
        <f>IF($N$5=0,스데루윌!J19*분배금!$M$5,IF(AND(분배금!$M$5=0,$N$5&gt;0),스데루윌!J19/분배금!$N$5,IF(AND(분배금!$M$5=0,0&lt;$N$5&lt;1),0,0)))</f>
        <v>0</v>
      </c>
      <c r="E19" s="53">
        <f>IF($N$5=0,스데루윌!J19*분배금!$M$6,IF(AND(분배금!$M$6=0,$N$5&gt;1),스데루윌!J19/분배금!$N$5,IF(AND(분배금!$M$6=0,0&lt;$N$5&lt;2),0,0)))</f>
        <v>0</v>
      </c>
      <c r="F19" s="53">
        <f>IF($N$5=0,스데루윌!J19*분배금!$M$7,IF(AND(분배금!$M$7=0,$N$5&gt;2),스데루윌!J19/분배금!$N$5,IF(AND(분배금!$M$7=0,0&lt;$N$5&lt;3),0,0)))</f>
        <v>0</v>
      </c>
      <c r="G19" s="53">
        <f>IF($N$5=0,스데루윌!J19*분배금!$M$8,IF(AND(분배금!$M$8=0,$N$5&gt;3),스데루윌!J19/분배금!$N$5,IF(AND(분배금!$M$8=0,0&lt;$N$5&lt;4),0,0)))</f>
        <v>0</v>
      </c>
      <c r="H19" s="53">
        <f>IF($N$5=0,스데루윌!J19*분배금!$M$9,IF(AND(분배금!$M$9=0,$N$5&gt;4),스데루윌!J19/분배금!$N$5,IF(AND(분배금!$M$9=0,0&lt;$N$5&lt;5),0,0)))</f>
        <v>0</v>
      </c>
      <c r="I19" s="35">
        <f>IF($N$5=0,스데루윌!J19*분배금!$M$10,IF(AND(분배금!$M$10=0,$N$5=6),스데루윌!J19/분배금!$N$5,IF(AND(분배금!$M$10=0,0&lt;$N$5&lt;6),0,0)))</f>
        <v>0</v>
      </c>
      <c r="J19" s="15">
        <f t="shared" si="0"/>
        <v>0</v>
      </c>
    </row>
    <row r="21" spans="3:10" ht="17.25" thickBot="1" x14ac:dyDescent="0.35"/>
    <row r="22" spans="3:10" ht="17.25" thickBot="1" x14ac:dyDescent="0.35">
      <c r="D22" s="29" t="s">
        <v>29</v>
      </c>
    </row>
    <row r="23" spans="3:10" ht="17.25" thickBot="1" x14ac:dyDescent="0.35">
      <c r="C23" s="9"/>
      <c r="D23" s="33" t="str">
        <f>D3</f>
        <v>루나</v>
      </c>
      <c r="E23" s="33" t="str">
        <f t="shared" ref="E23:I23" si="1">E3</f>
        <v>스카니아</v>
      </c>
      <c r="F23" s="33" t="str">
        <f t="shared" si="1"/>
        <v>엘리시움</v>
      </c>
      <c r="G23" s="33" t="str">
        <f t="shared" si="1"/>
        <v>이노시스</v>
      </c>
      <c r="H23" s="33" t="str">
        <f t="shared" si="1"/>
        <v>리부트</v>
      </c>
      <c r="I23" s="33" t="str">
        <f t="shared" si="1"/>
        <v>촌동네</v>
      </c>
      <c r="J23" s="20" t="s">
        <v>19</v>
      </c>
    </row>
    <row r="24" spans="3:10" x14ac:dyDescent="0.3">
      <c r="C24" s="30" t="s">
        <v>30</v>
      </c>
      <c r="D24" s="6">
        <f>SUM(D4:D7)</f>
        <v>0</v>
      </c>
      <c r="E24" s="7">
        <f t="shared" ref="E24:I24" si="2">SUM(E4:E7)</f>
        <v>0</v>
      </c>
      <c r="F24" s="7">
        <f t="shared" si="2"/>
        <v>0</v>
      </c>
      <c r="G24" s="7">
        <f t="shared" si="2"/>
        <v>0</v>
      </c>
      <c r="H24" s="7">
        <f t="shared" si="2"/>
        <v>0</v>
      </c>
      <c r="I24" s="10">
        <f t="shared" si="2"/>
        <v>0</v>
      </c>
      <c r="J24" s="14">
        <f>SUM(D24:I24)</f>
        <v>0</v>
      </c>
    </row>
    <row r="25" spans="3:10" x14ac:dyDescent="0.3">
      <c r="C25" s="31" t="s">
        <v>31</v>
      </c>
      <c r="D25" s="4">
        <f>SUM(D8:D11)</f>
        <v>0</v>
      </c>
      <c r="E25" s="2">
        <f t="shared" ref="E25:I25" si="3">SUM(E8:E11)</f>
        <v>0</v>
      </c>
      <c r="F25" s="2">
        <f t="shared" si="3"/>
        <v>0</v>
      </c>
      <c r="G25" s="2">
        <f t="shared" si="3"/>
        <v>0</v>
      </c>
      <c r="H25" s="2">
        <f t="shared" si="3"/>
        <v>0</v>
      </c>
      <c r="I25" s="11">
        <f t="shared" si="3"/>
        <v>0</v>
      </c>
      <c r="J25" s="14">
        <f t="shared" ref="J25:J27" si="4">SUM(D25:I25)</f>
        <v>0</v>
      </c>
    </row>
    <row r="26" spans="3:10" x14ac:dyDescent="0.3">
      <c r="C26" s="31" t="s">
        <v>32</v>
      </c>
      <c r="D26" s="4">
        <f>SUM(D12:D15)</f>
        <v>0</v>
      </c>
      <c r="E26" s="2">
        <f t="shared" ref="E26:I26" si="5">SUM(E12:E15)</f>
        <v>0</v>
      </c>
      <c r="F26" s="2">
        <f t="shared" si="5"/>
        <v>0</v>
      </c>
      <c r="G26" s="2">
        <f t="shared" si="5"/>
        <v>0</v>
      </c>
      <c r="H26" s="2">
        <f t="shared" si="5"/>
        <v>0</v>
      </c>
      <c r="I26" s="11">
        <f t="shared" si="5"/>
        <v>0</v>
      </c>
      <c r="J26" s="14">
        <f t="shared" si="4"/>
        <v>0</v>
      </c>
    </row>
    <row r="27" spans="3:10" ht="17.25" thickBot="1" x14ac:dyDescent="0.35">
      <c r="C27" s="32" t="s">
        <v>33</v>
      </c>
      <c r="D27" s="5">
        <f>SUM(D16:D19)</f>
        <v>0</v>
      </c>
      <c r="E27" s="3">
        <f t="shared" ref="E27:I27" si="6">SUM(E16:E19)</f>
        <v>0</v>
      </c>
      <c r="F27" s="3">
        <f t="shared" si="6"/>
        <v>0</v>
      </c>
      <c r="G27" s="3">
        <f t="shared" si="6"/>
        <v>0</v>
      </c>
      <c r="H27" s="3">
        <f t="shared" si="6"/>
        <v>0</v>
      </c>
      <c r="I27" s="12">
        <f t="shared" si="6"/>
        <v>0</v>
      </c>
      <c r="J27" s="15">
        <f t="shared" si="4"/>
        <v>0</v>
      </c>
    </row>
    <row r="28" spans="3:10" ht="17.25" thickBot="1" x14ac:dyDescent="0.35">
      <c r="J28" s="34">
        <f>SUM(J24:J27)</f>
        <v>0</v>
      </c>
    </row>
  </sheetData>
  <sheetProtection algorithmName="SHA-512" hashValue="PDEn8QcMeN5J4YBsIecbgAHWv1QZqSqFn05YKN9w9Suh5RRcsfdJrsz/eXrSLfnvt+SprdkGkTx+z/7at64uXg==" saltValue="uzMB1PeOPohTXZKSAR7+2Q==" spinCount="100000" sheet="1" objects="1" scenarios="1"/>
  <mergeCells count="3">
    <mergeCell ref="N5:N10"/>
    <mergeCell ref="L3:N3"/>
    <mergeCell ref="L4:M4"/>
  </mergeCells>
  <phoneticPr fontId="1" type="noConversion"/>
  <pageMargins left="0.7" right="0.7" top="0.75" bottom="0.75" header="0.3" footer="0.3"/>
  <ignoredErrors>
    <ignoredError sqref="D25" formula="1"/>
    <ignoredError sqref="L5:L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topLeftCell="A2" workbookViewId="0">
      <selection activeCell="I7" sqref="I7"/>
    </sheetView>
  </sheetViews>
  <sheetFormatPr defaultRowHeight="16.5" x14ac:dyDescent="0.3"/>
  <cols>
    <col min="1" max="3" width="9" style="1"/>
    <col min="4" max="8" width="17.375" style="1" customWidth="1"/>
    <col min="9" max="9" width="16.125" style="1" bestFit="1" customWidth="1"/>
    <col min="10" max="10" width="17.375" style="1" customWidth="1"/>
    <col min="11" max="11" width="13.75" style="1" bestFit="1" customWidth="1"/>
    <col min="12" max="16384" width="9" style="1"/>
  </cols>
  <sheetData>
    <row r="2" spans="2:11" ht="17.25" thickBot="1" x14ac:dyDescent="0.35"/>
    <row r="3" spans="2:11" ht="17.25" thickBot="1" x14ac:dyDescent="0.35">
      <c r="B3" s="65"/>
      <c r="C3" s="66"/>
      <c r="D3" s="44" t="s">
        <v>0</v>
      </c>
      <c r="E3" s="45" t="s">
        <v>1</v>
      </c>
      <c r="F3" s="45" t="s">
        <v>2</v>
      </c>
      <c r="G3" s="45" t="s">
        <v>3</v>
      </c>
      <c r="H3" s="45" t="s">
        <v>4</v>
      </c>
      <c r="I3" s="45" t="s">
        <v>5</v>
      </c>
      <c r="J3" s="46" t="s">
        <v>6</v>
      </c>
      <c r="K3" s="36" t="s">
        <v>7</v>
      </c>
    </row>
    <row r="4" spans="2:11" ht="17.25" thickBot="1" x14ac:dyDescent="0.35">
      <c r="B4" s="18" t="s">
        <v>9</v>
      </c>
      <c r="C4" s="42" t="s">
        <v>8</v>
      </c>
      <c r="D4" s="37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9">
        <f>SUM(D4:I4)*(1-$K$4)</f>
        <v>0</v>
      </c>
      <c r="K4" s="67">
        <v>0.03</v>
      </c>
    </row>
    <row r="5" spans="2:11" x14ac:dyDescent="0.3">
      <c r="B5" s="18" t="s">
        <v>23</v>
      </c>
      <c r="C5" s="42" t="s">
        <v>8</v>
      </c>
      <c r="D5" s="40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47">
        <f t="shared" ref="J5:J19" si="0">SUM(D5:I5)*(1-$K$4)</f>
        <v>0</v>
      </c>
    </row>
    <row r="6" spans="2:11" x14ac:dyDescent="0.3">
      <c r="B6" s="18" t="s">
        <v>34</v>
      </c>
      <c r="C6" s="42" t="s">
        <v>8</v>
      </c>
      <c r="D6" s="40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47">
        <f t="shared" si="0"/>
        <v>0</v>
      </c>
    </row>
    <row r="7" spans="2:11" x14ac:dyDescent="0.3">
      <c r="B7" s="18" t="s">
        <v>10</v>
      </c>
      <c r="C7" s="42" t="s">
        <v>8</v>
      </c>
      <c r="D7" s="40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47">
        <f t="shared" si="0"/>
        <v>0</v>
      </c>
    </row>
    <row r="8" spans="2:11" x14ac:dyDescent="0.3">
      <c r="B8" s="18" t="s">
        <v>11</v>
      </c>
      <c r="C8" s="42" t="s">
        <v>8</v>
      </c>
      <c r="D8" s="40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47">
        <f t="shared" si="0"/>
        <v>0</v>
      </c>
    </row>
    <row r="9" spans="2:11" x14ac:dyDescent="0.3">
      <c r="B9" s="18" t="s">
        <v>12</v>
      </c>
      <c r="C9" s="42" t="s">
        <v>8</v>
      </c>
      <c r="D9" s="40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47">
        <f t="shared" si="0"/>
        <v>0</v>
      </c>
    </row>
    <row r="10" spans="2:11" x14ac:dyDescent="0.3">
      <c r="B10" s="18" t="s">
        <v>13</v>
      </c>
      <c r="C10" s="42" t="s">
        <v>8</v>
      </c>
      <c r="D10" s="40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47">
        <f t="shared" si="0"/>
        <v>0</v>
      </c>
    </row>
    <row r="11" spans="2:11" x14ac:dyDescent="0.3">
      <c r="B11" s="18" t="s">
        <v>14</v>
      </c>
      <c r="C11" s="42" t="s">
        <v>8</v>
      </c>
      <c r="D11" s="40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47">
        <f t="shared" si="0"/>
        <v>0</v>
      </c>
    </row>
    <row r="12" spans="2:11" x14ac:dyDescent="0.3">
      <c r="B12" s="18" t="s">
        <v>35</v>
      </c>
      <c r="C12" s="42" t="s">
        <v>8</v>
      </c>
      <c r="D12" s="40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47">
        <f t="shared" si="0"/>
        <v>0</v>
      </c>
    </row>
    <row r="13" spans="2:11" x14ac:dyDescent="0.3">
      <c r="B13" s="18" t="s">
        <v>36</v>
      </c>
      <c r="C13" s="42" t="s">
        <v>8</v>
      </c>
      <c r="D13" s="40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47">
        <f t="shared" si="0"/>
        <v>0</v>
      </c>
    </row>
    <row r="14" spans="2:11" x14ac:dyDescent="0.3">
      <c r="B14" s="18" t="s">
        <v>15</v>
      </c>
      <c r="C14" s="42" t="s">
        <v>8</v>
      </c>
      <c r="D14" s="40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47">
        <f t="shared" si="0"/>
        <v>0</v>
      </c>
    </row>
    <row r="15" spans="2:11" x14ac:dyDescent="0.3">
      <c r="B15" s="18" t="s">
        <v>37</v>
      </c>
      <c r="C15" s="42" t="s">
        <v>8</v>
      </c>
      <c r="D15" s="40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47">
        <f t="shared" si="0"/>
        <v>0</v>
      </c>
    </row>
    <row r="16" spans="2:11" x14ac:dyDescent="0.3">
      <c r="B16" s="18" t="s">
        <v>38</v>
      </c>
      <c r="C16" s="42" t="s">
        <v>8</v>
      </c>
      <c r="D16" s="40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47">
        <f t="shared" si="0"/>
        <v>0</v>
      </c>
    </row>
    <row r="17" spans="2:10" x14ac:dyDescent="0.3">
      <c r="B17" s="18" t="s">
        <v>17</v>
      </c>
      <c r="C17" s="42" t="s">
        <v>8</v>
      </c>
      <c r="D17" s="40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47">
        <f t="shared" si="0"/>
        <v>0</v>
      </c>
    </row>
    <row r="18" spans="2:10" x14ac:dyDescent="0.3">
      <c r="B18" s="18" t="s">
        <v>18</v>
      </c>
      <c r="C18" s="42" t="s">
        <v>8</v>
      </c>
      <c r="D18" s="40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47">
        <f t="shared" si="0"/>
        <v>0</v>
      </c>
    </row>
    <row r="19" spans="2:10" ht="17.25" thickBot="1" x14ac:dyDescent="0.35">
      <c r="B19" s="19" t="s">
        <v>28</v>
      </c>
      <c r="C19" s="43" t="s">
        <v>8</v>
      </c>
      <c r="D19" s="41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48">
        <f t="shared" si="0"/>
        <v>0</v>
      </c>
    </row>
  </sheetData>
  <sheetProtection algorithmName="SHA-512" hashValue="AupgE1EzMLVypUJFAtl3QsnY0PF9ga4N83cR4nLRKz4NY/hLx9mkeeijzdaw13bzWm/9EeOjqhh8lqBTZOvZ/w==" saltValue="SCceAvdnaW54LHk5tVPuSA==" spinCount="100000" sheet="1" objects="1" scenarios="1"/>
  <mergeCells count="1">
    <mergeCell ref="B3:C3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분배금</vt:lpstr>
      <vt:lpstr>스데루윌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2019-11-22T07:17:30Z</dcterms:created>
  <dcterms:modified xsi:type="dcterms:W3CDTF">2019-11-24T12:44:02Z</dcterms:modified>
</cp:coreProperties>
</file>