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ggabu\OneDrive\문서\"/>
    </mc:Choice>
  </mc:AlternateContent>
  <xr:revisionPtr revIDLastSave="0" documentId="13_ncr:1_{328F6E77-72C6-4807-B026-58B2B143B3D6}" xr6:coauthVersionLast="45" xr6:coauthVersionMax="45" xr10:uidLastSave="{00000000-0000-0000-0000-000000000000}"/>
  <bookViews>
    <workbookView xWindow="7395" yWindow="855" windowWidth="20940" windowHeight="13470" xr2:uid="{C5E4DC21-6621-493A-B197-56D61FA10332}"/>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4" i="1" l="1"/>
  <c r="H16" i="1"/>
  <c r="H13" i="1"/>
  <c r="H11" i="1"/>
  <c r="H12" i="1"/>
  <c r="H10" i="1"/>
  <c r="I23" i="1"/>
  <c r="H31" i="2"/>
  <c r="H16" i="2"/>
  <c r="H18" i="2"/>
  <c r="H17" i="2"/>
  <c r="H15" i="2"/>
  <c r="H14" i="2"/>
  <c r="H13" i="2"/>
  <c r="H23" i="2"/>
  <c r="H19" i="2"/>
  <c r="H10" i="2"/>
  <c r="H8" i="2"/>
  <c r="H2" i="2"/>
  <c r="H5" i="2"/>
  <c r="G8" i="2"/>
  <c r="G5" i="2"/>
  <c r="G4" i="2"/>
  <c r="G3" i="2"/>
  <c r="G2" i="2"/>
  <c r="G31" i="2"/>
  <c r="G30" i="2"/>
  <c r="G29" i="2"/>
  <c r="G28" i="2"/>
  <c r="H27" i="2"/>
  <c r="G27" i="2"/>
  <c r="G24" i="2"/>
  <c r="G23" i="2"/>
  <c r="G22" i="2"/>
  <c r="G21" i="2"/>
  <c r="G20" i="2"/>
  <c r="G19" i="2"/>
  <c r="G18" i="2"/>
  <c r="G17" i="2"/>
  <c r="G16" i="2"/>
  <c r="G15" i="2"/>
  <c r="G14" i="2"/>
  <c r="G13" i="2"/>
  <c r="G10" i="2"/>
  <c r="G9" i="2"/>
  <c r="G7" i="2"/>
  <c r="G6" i="2"/>
  <c r="H39" i="1"/>
  <c r="I39" i="1" s="1"/>
  <c r="H38" i="1"/>
  <c r="H37" i="1"/>
  <c r="H36" i="1"/>
  <c r="H35" i="1"/>
  <c r="I35" i="1" s="1"/>
  <c r="H32" i="1"/>
  <c r="H31" i="1"/>
  <c r="I31" i="1" s="1"/>
  <c r="H30" i="1"/>
  <c r="H29" i="1"/>
  <c r="I27" i="1" s="1"/>
  <c r="H28" i="1"/>
  <c r="H27" i="1"/>
  <c r="H26" i="1"/>
  <c r="I26" i="1" s="1"/>
  <c r="H25" i="1"/>
  <c r="I25" i="1" s="1"/>
  <c r="H24" i="1"/>
  <c r="I24" i="1" s="1"/>
  <c r="H23" i="1"/>
  <c r="H22" i="1"/>
  <c r="I22" i="1" s="1"/>
  <c r="H21" i="1"/>
  <c r="I21" i="1" s="1"/>
  <c r="H18" i="1"/>
  <c r="I18" i="1" s="1"/>
  <c r="H17" i="1"/>
  <c r="H15" i="1"/>
  <c r="B1" i="1"/>
  <c r="B3" i="1" s="1"/>
  <c r="B4" i="1" s="1"/>
  <c r="B5" i="1" s="1"/>
  <c r="I13" i="1" l="1"/>
  <c r="I10" i="1"/>
  <c r="I16" i="1"/>
</calcChain>
</file>

<file path=xl/sharedStrings.xml><?xml version="1.0" encoding="utf-8"?>
<sst xmlns="http://schemas.openxmlformats.org/spreadsheetml/2006/main" count="267" uniqueCount="78">
  <si>
    <t>오늘 날짜</t>
    <phoneticPr fontId="4" type="noConversion"/>
  </si>
  <si>
    <t>명결 수급량</t>
    <phoneticPr fontId="4" type="noConversion"/>
  </si>
  <si>
    <t>수급량두배</t>
    <phoneticPr fontId="4" type="noConversion"/>
  </si>
  <si>
    <t>남은 코인량</t>
    <phoneticPr fontId="4" type="noConversion"/>
  </si>
  <si>
    <t>보유코인</t>
    <phoneticPr fontId="4" type="noConversion"/>
  </si>
  <si>
    <t>목적</t>
    <phoneticPr fontId="4" type="noConversion"/>
  </si>
  <si>
    <t>1차 종료</t>
    <phoneticPr fontId="4" type="noConversion"/>
  </si>
  <si>
    <t>부캐 1</t>
    <phoneticPr fontId="4" type="noConversion"/>
  </si>
  <si>
    <t>남은 기간</t>
    <phoneticPr fontId="4" type="noConversion"/>
  </si>
  <si>
    <t>부캐 2</t>
  </si>
  <si>
    <t>파운틴용</t>
    <phoneticPr fontId="4" type="noConversion"/>
  </si>
  <si>
    <t>최대치 수급량</t>
    <phoneticPr fontId="4" type="noConversion"/>
  </si>
  <si>
    <t>부캐 3</t>
  </si>
  <si>
    <t>테라버닝캐 결속의반지+파운틴</t>
    <phoneticPr fontId="4" type="noConversion"/>
  </si>
  <si>
    <t>부캐 4</t>
  </si>
  <si>
    <t>부캐 5</t>
  </si>
  <si>
    <t>코인 안캠 버닝중에 그냥 모임 파운틴에 기부할꺼</t>
    <phoneticPr fontId="4" type="noConversion"/>
  </si>
  <si>
    <t>범주</t>
    <phoneticPr fontId="4" type="noConversion"/>
  </si>
  <si>
    <t>물품명</t>
    <phoneticPr fontId="4" type="noConversion"/>
  </si>
  <si>
    <t>코인요구</t>
    <phoneticPr fontId="4" type="noConversion"/>
  </si>
  <si>
    <t>구매가능</t>
    <phoneticPr fontId="4" type="noConversion"/>
  </si>
  <si>
    <t>주 초기화</t>
    <phoneticPr fontId="4" type="noConversion"/>
  </si>
  <si>
    <t>월드 공유</t>
    <phoneticPr fontId="4" type="noConversion"/>
  </si>
  <si>
    <t>총합</t>
    <phoneticPr fontId="4" type="noConversion"/>
  </si>
  <si>
    <t>범주내 합</t>
    <phoneticPr fontId="4" type="noConversion"/>
  </si>
  <si>
    <t>성장의 비약</t>
    <phoneticPr fontId="4" type="noConversion"/>
  </si>
  <si>
    <t>RISE 성장의 비약 III</t>
    <phoneticPr fontId="4" type="noConversion"/>
  </si>
  <si>
    <t>-</t>
    <phoneticPr fontId="4" type="noConversion"/>
  </si>
  <si>
    <t>O</t>
    <phoneticPr fontId="4" type="noConversion"/>
  </si>
  <si>
    <t>RISE 성장의 비약 II</t>
    <phoneticPr fontId="4" type="noConversion"/>
  </si>
  <si>
    <t>RISE 성장의 비약 I</t>
    <phoneticPr fontId="4" type="noConversion"/>
  </si>
  <si>
    <t>코어젬스톤</t>
    <phoneticPr fontId="4" type="noConversion"/>
  </si>
  <si>
    <t>경험의 코어 젬스톤</t>
    <phoneticPr fontId="4" type="noConversion"/>
  </si>
  <si>
    <t>X</t>
    <phoneticPr fontId="4" type="noConversion"/>
  </si>
  <si>
    <t>의문의 코어 젬스톤 상자</t>
    <phoneticPr fontId="4" type="noConversion"/>
  </si>
  <si>
    <t>코어 젬스톤</t>
    <phoneticPr fontId="4" type="noConversion"/>
  </si>
  <si>
    <t>아케인심볼</t>
    <phoneticPr fontId="4" type="noConversion"/>
  </si>
  <si>
    <t>의문의 아케인심볼 상자</t>
    <phoneticPr fontId="4" type="noConversion"/>
  </si>
  <si>
    <t>선택 아케인심볼 1개 교환권</t>
    <phoneticPr fontId="4" type="noConversion"/>
  </si>
  <si>
    <t>명예의 훈장</t>
    <phoneticPr fontId="4" type="noConversion"/>
  </si>
  <si>
    <t>스페셜 명예의 훈장</t>
    <phoneticPr fontId="4" type="noConversion"/>
  </si>
  <si>
    <t>이벤트 반지</t>
    <phoneticPr fontId="4" type="noConversion"/>
  </si>
  <si>
    <t>결속의 반지 교환권</t>
    <phoneticPr fontId="4" type="noConversion"/>
  </si>
  <si>
    <t>익스트림 성장의 비약</t>
    <phoneticPr fontId="4" type="noConversion"/>
  </si>
  <si>
    <t>서큘레이터</t>
    <phoneticPr fontId="4" type="noConversion"/>
  </si>
  <si>
    <t>카오스 서큘레이터</t>
    <phoneticPr fontId="4" type="noConversion"/>
  </si>
  <si>
    <t>환생의 불꽃</t>
    <phoneticPr fontId="4" type="noConversion"/>
  </si>
  <si>
    <t>검은 환생의 불꽃</t>
    <phoneticPr fontId="4" type="noConversion"/>
  </si>
  <si>
    <t>영원한 환생의 불꽃</t>
    <phoneticPr fontId="4" type="noConversion"/>
  </si>
  <si>
    <t>강력한 환생의 불꽃</t>
    <phoneticPr fontId="4" type="noConversion"/>
  </si>
  <si>
    <t>잠재능력</t>
    <phoneticPr fontId="4" type="noConversion"/>
  </si>
  <si>
    <t>장인의 큐브</t>
    <phoneticPr fontId="4" type="noConversion"/>
  </si>
  <si>
    <t>수상한 에디셔널 큐브</t>
    <phoneticPr fontId="4" type="noConversion"/>
  </si>
  <si>
    <t>에픽 잠재능력 부여 주문서 50%</t>
    <phoneticPr fontId="4" type="noConversion"/>
  </si>
  <si>
    <t>에디셔널 잠재능력 부여 주문서 50%</t>
    <phoneticPr fontId="4" type="noConversion"/>
  </si>
  <si>
    <t>펫장비 스크롤</t>
    <phoneticPr fontId="4" type="noConversion"/>
  </si>
  <si>
    <t>펫장비 공격력 스크롤 100%</t>
    <phoneticPr fontId="4" type="noConversion"/>
  </si>
  <si>
    <t>펫장비 마력력 스크롤 100%</t>
    <phoneticPr fontId="4" type="noConversion"/>
  </si>
  <si>
    <t>미트라의 상자</t>
    <phoneticPr fontId="4" type="noConversion"/>
  </si>
  <si>
    <t>미트라의 명예의 훈장 상자</t>
    <phoneticPr fontId="4" type="noConversion"/>
  </si>
  <si>
    <t>미트라의 코어 젬스톤 상자</t>
    <phoneticPr fontId="4" type="noConversion"/>
  </si>
  <si>
    <t>미트라의 아케인 심볼 상자</t>
    <phoneticPr fontId="4" type="noConversion"/>
  </si>
  <si>
    <t>미트라의 경험치 2배 쿠폰 상자</t>
    <phoneticPr fontId="4" type="noConversion"/>
  </si>
  <si>
    <t>이벤트링 큐브</t>
    <phoneticPr fontId="4" type="noConversion"/>
  </si>
  <si>
    <t>이벤트 링 전용 명장의 큐브</t>
    <phoneticPr fontId="4" type="noConversion"/>
  </si>
  <si>
    <t>럭키 박스</t>
    <phoneticPr fontId="4" type="noConversion"/>
  </si>
  <si>
    <t>살롱 럭키 박스</t>
    <phoneticPr fontId="4" type="noConversion"/>
  </si>
  <si>
    <t>무제한</t>
    <phoneticPr fontId="4" type="noConversion"/>
  </si>
  <si>
    <t>탕진</t>
    <phoneticPr fontId="4" type="noConversion"/>
  </si>
  <si>
    <t>잠수캐 모은거 다 파운틴으로 투척</t>
    <phoneticPr fontId="4" type="noConversion"/>
  </si>
  <si>
    <t>1주차</t>
    <phoneticPr fontId="4" type="noConversion"/>
  </si>
  <si>
    <t>2주차</t>
    <phoneticPr fontId="4" type="noConversion"/>
  </si>
  <si>
    <t>3주차</t>
    <phoneticPr fontId="4" type="noConversion"/>
  </si>
  <si>
    <t>앞으로 모을 최대</t>
    <phoneticPr fontId="4" type="noConversion"/>
  </si>
  <si>
    <t>현재 구매가능</t>
    <phoneticPr fontId="4" type="noConversion"/>
  </si>
  <si>
    <t>날먹 코인캘라 했는데 뒤지게 힘듬</t>
    <phoneticPr fontId="4" type="noConversion"/>
  </si>
  <si>
    <t>파운틴 누적</t>
    <phoneticPr fontId="4" type="noConversion"/>
  </si>
  <si>
    <t>1차종료-&gt;기간 한번 끝날때 마다 종료일자 바꿔주면 됨
본인 명예의 결투장 수급량 써주고
썬데이 획득 가능치 두배일 몇번남는지 채워주고
남은 코인량 채워주고
현재 구매가능치 살때마다 하나씩 줄여주고
주초기화가 되는 의문의 상자류는 주초기화 남은횟수도 줄여주면됨
구매할 필요가 없거나 구매할 의사가 없으면
그냥 현재 구매가능 0으로 밀어버리면 됩니다</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</si>
</sst>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맑은 고딕"/>
      <family val="2"/>
      <charset val="129"/>
      <scheme val="minor"/>
    </font>
    <font>
      <sz val="11"/>
      <color theme="1"/>
      <name val="맑은 고딕"/>
      <family val="2"/>
      <charset val="129"/>
      <scheme val="minor"/>
    </font>
    <font>
      <sz val="11"/>
      <color theme="0"/>
      <name val="맑은 고딕"/>
      <family val="2"/>
      <charset val="129"/>
      <scheme val="minor"/>
    </font>
    <font>
      <sz val="12"/>
      <color theme="1"/>
      <name val="맑은 고딕"/>
      <family val="2"/>
      <charset val="129"/>
      <scheme val="minor"/>
    </font>
    <font>
      <sz val="8"/>
      <name val="맑은 고딕"/>
      <family val="2"/>
      <charset val="129"/>
      <scheme val="minor"/>
    </font>
    <font>
      <sz val="12"/>
      <color theme="1"/>
      <name val="맑은 고딕"/>
      <family val="3"/>
      <charset val="129"/>
      <scheme val="minor"/>
    </font>
    <font>
      <sz val="12"/>
      <color rgb="FFFF0000"/>
      <name val="맑은 고딕"/>
      <family val="3"/>
      <charset val="129"/>
      <scheme val="minor"/>
    </font>
  </fonts>
  <fills count="16">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39997558519241921"/>
        <bgColor indexed="65"/>
      </patternFill>
    </fill>
    <fill>
      <patternFill patternType="solid">
        <fgColor theme="0"/>
        <bgColor indexed="64"/>
      </patternFill>
    </fill>
  </fills>
  <borders count="13">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1"/>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medium">
        <color theme="1"/>
      </left>
      <right/>
      <top style="medium">
        <color theme="1"/>
      </top>
      <bottom style="medium">
        <color theme="1"/>
      </bottom>
      <diagonal/>
    </border>
    <border>
      <left style="medium">
        <color theme="1"/>
      </left>
      <right style="medium">
        <color theme="1"/>
      </right>
      <top style="medium">
        <color theme="1"/>
      </top>
      <bottom style="medium">
        <color theme="1"/>
      </bottom>
      <diagonal/>
    </border>
    <border>
      <left style="thin">
        <color theme="0"/>
      </left>
      <right/>
      <top/>
      <bottom style="thin">
        <color theme="0"/>
      </bottom>
      <diagonal/>
    </border>
    <border>
      <left/>
      <right style="thin">
        <color theme="1"/>
      </right>
      <top style="thin">
        <color theme="1"/>
      </top>
      <bottom style="thin">
        <color theme="1"/>
      </bottom>
      <diagonal/>
    </border>
  </borders>
  <cellStyleXfs count="1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2"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cellStyleXfs>
  <cellXfs count="46">
    <xf numFmtId="0" fontId="0" fillId="0" borderId="0" xfId="0">
      <alignment vertical="center"/>
    </xf>
    <xf numFmtId="14" fontId="5" fillId="0" borderId="2"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5"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1" fillId="9" borderId="3" xfId="8" applyBorder="1" applyAlignment="1">
      <alignment horizontal="center" vertical="center"/>
    </xf>
    <xf numFmtId="0" fontId="1" fillId="9" borderId="3" xfId="8" applyBorder="1" applyAlignment="1">
      <alignment horizontal="center" vertical="center"/>
    </xf>
    <xf numFmtId="0" fontId="1" fillId="12" borderId="3" xfId="11" applyBorder="1" applyAlignment="1">
      <alignment horizontal="center" vertical="center"/>
    </xf>
    <xf numFmtId="0" fontId="1" fillId="12" borderId="3" xfId="11" applyBorder="1" applyAlignment="1">
      <alignment horizontal="center" vertical="center"/>
    </xf>
    <xf numFmtId="0" fontId="1" fillId="7" borderId="3" xfId="6" applyBorder="1" applyAlignment="1">
      <alignment horizontal="center" vertical="center"/>
    </xf>
    <xf numFmtId="0" fontId="1" fillId="7" borderId="3" xfId="6" applyBorder="1" applyAlignment="1">
      <alignment horizontal="center" vertical="center"/>
    </xf>
    <xf numFmtId="0" fontId="1" fillId="14" borderId="3" xfId="13" applyBorder="1" applyAlignment="1">
      <alignment horizontal="center" vertical="center"/>
    </xf>
    <xf numFmtId="0" fontId="0" fillId="0" borderId="7" xfId="0" applyBorder="1" applyAlignment="1">
      <alignment horizontal="center" vertical="center"/>
    </xf>
    <xf numFmtId="0" fontId="1" fillId="2" borderId="3" xfId="1" applyBorder="1" applyAlignment="1">
      <alignment horizontal="center" vertical="center"/>
    </xf>
    <xf numFmtId="0" fontId="1" fillId="5" borderId="3" xfId="4" applyBorder="1" applyAlignment="1">
      <alignment horizontal="center" vertical="center"/>
    </xf>
    <xf numFmtId="0" fontId="1" fillId="8" borderId="3" xfId="7" applyBorder="1" applyAlignment="1">
      <alignment horizontal="center" vertical="center"/>
    </xf>
    <xf numFmtId="0" fontId="1" fillId="10" borderId="3" xfId="9" applyBorder="1" applyAlignment="1">
      <alignment horizontal="center" vertical="center"/>
    </xf>
    <xf numFmtId="0" fontId="1" fillId="10" borderId="3" xfId="9" applyBorder="1" applyAlignment="1">
      <alignment horizontal="center" vertical="center"/>
    </xf>
    <xf numFmtId="0" fontId="1" fillId="11" borderId="3" xfId="10" applyBorder="1" applyAlignment="1">
      <alignment horizontal="center" vertical="center"/>
    </xf>
    <xf numFmtId="0" fontId="1" fillId="11" borderId="3" xfId="10" applyBorder="1" applyAlignment="1">
      <alignment horizontal="center" vertical="center"/>
    </xf>
    <xf numFmtId="0" fontId="1" fillId="13" borderId="3" xfId="12" applyBorder="1" applyAlignment="1">
      <alignment horizontal="center" vertical="center"/>
    </xf>
    <xf numFmtId="0" fontId="1" fillId="13" borderId="3" xfId="12" applyBorder="1" applyAlignment="1">
      <alignment horizontal="center" vertical="center"/>
    </xf>
    <xf numFmtId="0" fontId="1" fillId="15" borderId="0" xfId="12" applyFill="1" applyBorder="1" applyAlignment="1">
      <alignment horizontal="center" vertical="center"/>
    </xf>
    <xf numFmtId="0" fontId="1" fillId="3" borderId="3" xfId="2" applyBorder="1" applyAlignment="1">
      <alignment horizontal="center" vertical="center"/>
    </xf>
    <xf numFmtId="0" fontId="1" fillId="3" borderId="3" xfId="2" applyBorder="1" applyAlignment="1">
      <alignment horizontal="center" vertical="center"/>
    </xf>
    <xf numFmtId="0" fontId="1" fillId="6" borderId="3" xfId="5" applyBorder="1" applyAlignment="1">
      <alignment horizontal="center" vertical="center"/>
    </xf>
    <xf numFmtId="0" fontId="2" fillId="4" borderId="3" xfId="3" applyBorder="1" applyAlignment="1">
      <alignment horizontal="center" vertical="center"/>
    </xf>
    <xf numFmtId="0" fontId="0" fillId="0" borderId="5" xfId="0" applyBorder="1" applyAlignment="1">
      <alignment horizontal="center" vertical="center"/>
    </xf>
    <xf numFmtId="0" fontId="0" fillId="0" borderId="4" xfId="0" applyBorder="1">
      <alignment vertical="center"/>
    </xf>
    <xf numFmtId="0" fontId="0" fillId="0" borderId="11" xfId="0" applyBorder="1" applyAlignment="1">
      <alignment horizontal="center" vertical="center"/>
    </xf>
    <xf numFmtId="0" fontId="0" fillId="0" borderId="8" xfId="0" applyBorder="1">
      <alignment vertical="center"/>
    </xf>
    <xf numFmtId="0" fontId="0" fillId="0" borderId="3" xfId="0" applyBorder="1">
      <alignment vertical="center"/>
    </xf>
    <xf numFmtId="0" fontId="0" fillId="0" borderId="12" xfId="0" applyBorder="1" applyAlignment="1">
      <alignment horizontal="center" vertical="center"/>
    </xf>
    <xf numFmtId="0" fontId="3" fillId="0" borderId="5" xfId="0" applyFont="1" applyBorder="1" applyAlignment="1">
      <alignment horizontal="center" vertical="center"/>
    </xf>
    <xf numFmtId="14" fontId="5" fillId="0" borderId="5" xfId="0" applyNumberFormat="1" applyFont="1"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cellXfs>
  <cellStyles count="14">
    <cellStyle name="20% - 강조색1" xfId="1" builtinId="30"/>
    <cellStyle name="20% - 강조색2" xfId="4" builtinId="34"/>
    <cellStyle name="20% - 강조색3" xfId="7" builtinId="38"/>
    <cellStyle name="20% - 강조색4" xfId="9" builtinId="42"/>
    <cellStyle name="20% - 강조색5" xfId="10" builtinId="46"/>
    <cellStyle name="20% - 강조색6" xfId="12" builtinId="50"/>
    <cellStyle name="40% - 강조색1" xfId="2" builtinId="31"/>
    <cellStyle name="40% - 강조색2" xfId="5" builtinId="35"/>
    <cellStyle name="40% - 강조색5" xfId="11" builtinId="47"/>
    <cellStyle name="60% - 강조색2" xfId="6" builtinId="36"/>
    <cellStyle name="60% - 강조색3" xfId="8" builtinId="40"/>
    <cellStyle name="60% - 강조색6" xfId="13" builtinId="52"/>
    <cellStyle name="강조색2" xfId="3" builtinId="33"/>
    <cellStyle name="표준" xfId="0" builtinId="0"/>
  </cellStyles>
  <dxfs count="3">
    <dxf>
      <font>
        <color theme="0"/>
      </font>
      <fill>
        <patternFill>
          <bgColor theme="4"/>
        </patternFill>
      </fill>
    </dxf>
    <dxf>
      <font>
        <color theme="0"/>
      </font>
      <fill>
        <patternFill>
          <bgColor theme="4"/>
        </patternFill>
      </fill>
    </dxf>
    <dxf>
      <font>
        <color theme="0"/>
      </font>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FD29D-BE85-4A00-9A63-4CED30C4D521}">
  <dimension ref="A1:M46"/>
  <sheetViews>
    <sheetView tabSelected="1" zoomScale="85" zoomScaleNormal="85" workbookViewId="0">
      <selection activeCell="E12" sqref="E12"/>
    </sheetView>
  </sheetViews>
  <sheetFormatPr defaultRowHeight="16.5" x14ac:dyDescent="0.3"/>
  <cols>
    <col min="1" max="1" width="13.75" style="5" bestFit="1" customWidth="1"/>
    <col min="2" max="2" width="32.625" style="5" customWidth="1"/>
    <col min="3" max="4" width="11.375" style="5" customWidth="1"/>
    <col min="5" max="5" width="12.5" style="5" customWidth="1"/>
    <col min="6" max="6" width="11.625" style="5" bestFit="1" customWidth="1"/>
    <col min="7" max="7" width="9.625" style="5" bestFit="1" customWidth="1"/>
    <col min="8" max="8" width="6.75" style="5" customWidth="1"/>
    <col min="9" max="9" width="9.625" style="5" bestFit="1" customWidth="1"/>
    <col min="10" max="10" width="6.875" style="5" bestFit="1" customWidth="1"/>
    <col min="11" max="11" width="9" style="5" customWidth="1"/>
    <col min="12" max="12" width="62.375" style="5" customWidth="1"/>
    <col min="13" max="16384" width="9" style="5"/>
  </cols>
  <sheetData>
    <row r="1" spans="1:13" ht="17.25" x14ac:dyDescent="0.3">
      <c r="A1" s="41" t="s">
        <v>0</v>
      </c>
      <c r="B1" s="1">
        <f ca="1">TODAY()</f>
        <v>43829</v>
      </c>
      <c r="C1" s="2" t="s">
        <v>1</v>
      </c>
      <c r="D1" s="2" t="s">
        <v>2</v>
      </c>
      <c r="E1" s="2" t="s">
        <v>3</v>
      </c>
      <c r="G1" s="3"/>
      <c r="H1" s="4"/>
      <c r="I1" s="4" t="s">
        <v>76</v>
      </c>
      <c r="J1" s="40"/>
      <c r="K1" s="2" t="s">
        <v>4</v>
      </c>
      <c r="L1" s="39" t="s">
        <v>5</v>
      </c>
      <c r="M1" s="36"/>
    </row>
    <row r="2" spans="1:13" ht="17.25" x14ac:dyDescent="0.3">
      <c r="A2" s="6" t="s">
        <v>6</v>
      </c>
      <c r="B2" s="42">
        <v>43845</v>
      </c>
      <c r="C2" s="2">
        <v>0</v>
      </c>
      <c r="D2" s="2">
        <v>0</v>
      </c>
      <c r="E2" s="2">
        <v>0</v>
      </c>
      <c r="G2" s="3"/>
      <c r="H2" s="4" t="s">
        <v>70</v>
      </c>
      <c r="I2" s="35">
        <v>3000</v>
      </c>
      <c r="J2" s="2" t="s">
        <v>7</v>
      </c>
      <c r="K2" s="2">
        <v>0</v>
      </c>
      <c r="L2" s="39" t="s">
        <v>69</v>
      </c>
      <c r="M2" s="36"/>
    </row>
    <row r="3" spans="1:13" ht="18" thickBot="1" x14ac:dyDescent="0.35">
      <c r="A3" s="7" t="s">
        <v>8</v>
      </c>
      <c r="B3" s="8">
        <f ca="1">B2-B1</f>
        <v>16</v>
      </c>
      <c r="C3" s="9"/>
      <c r="D3" s="9"/>
      <c r="E3" s="9"/>
      <c r="F3" s="9"/>
      <c r="G3" s="4"/>
      <c r="H3" s="4" t="s">
        <v>71</v>
      </c>
      <c r="I3" s="35"/>
      <c r="J3" s="2" t="s">
        <v>9</v>
      </c>
      <c r="K3" s="2">
        <v>1255</v>
      </c>
      <c r="L3" s="39" t="s">
        <v>10</v>
      </c>
      <c r="M3" s="36"/>
    </row>
    <row r="4" spans="1:13" ht="17.25" thickBot="1" x14ac:dyDescent="0.35">
      <c r="A4" s="10" t="s">
        <v>11</v>
      </c>
      <c r="B4" s="11">
        <f ca="1">(300*B3-D2)+(600*D2)+C2*B3</f>
        <v>4800</v>
      </c>
      <c r="C4" s="3"/>
      <c r="D4" s="3"/>
      <c r="E4" s="4"/>
      <c r="F4" s="4"/>
      <c r="G4" s="4"/>
      <c r="H4" s="4" t="s">
        <v>72</v>
      </c>
      <c r="I4" s="35"/>
      <c r="J4" s="2" t="s">
        <v>12</v>
      </c>
      <c r="K4" s="2">
        <v>1380</v>
      </c>
      <c r="L4" s="39" t="s">
        <v>13</v>
      </c>
      <c r="M4" s="36"/>
    </row>
    <row r="5" spans="1:13" ht="17.25" thickBot="1" x14ac:dyDescent="0.35">
      <c r="A5" s="10" t="s">
        <v>73</v>
      </c>
      <c r="B5" s="11">
        <f ca="1">B4+E2</f>
        <v>4800</v>
      </c>
      <c r="C5" s="3"/>
      <c r="D5" s="3"/>
      <c r="E5" s="4"/>
      <c r="F5" s="4"/>
      <c r="G5" s="4"/>
      <c r="H5" s="4"/>
      <c r="I5" s="35"/>
      <c r="J5" s="2" t="s">
        <v>14</v>
      </c>
      <c r="K5" s="2">
        <v>300</v>
      </c>
      <c r="L5" s="39" t="s">
        <v>75</v>
      </c>
      <c r="M5" s="36"/>
    </row>
    <row r="6" spans="1:13" x14ac:dyDescent="0.3">
      <c r="A6" s="9"/>
      <c r="B6" s="9"/>
      <c r="C6" s="4"/>
      <c r="D6" s="4"/>
      <c r="E6" s="4"/>
      <c r="F6" s="4"/>
      <c r="G6" s="4"/>
      <c r="H6" s="4"/>
      <c r="I6" s="35"/>
      <c r="J6" s="2" t="s">
        <v>15</v>
      </c>
      <c r="K6" s="2">
        <v>67</v>
      </c>
      <c r="L6" s="39" t="s">
        <v>16</v>
      </c>
      <c r="M6" s="36"/>
    </row>
    <row r="7" spans="1:13" x14ac:dyDescent="0.3">
      <c r="A7" s="4"/>
      <c r="B7" s="4"/>
      <c r="C7" s="4"/>
      <c r="D7" s="4"/>
      <c r="E7" s="4"/>
      <c r="F7" s="4"/>
      <c r="G7" s="4"/>
      <c r="H7" s="4"/>
      <c r="I7" s="4"/>
      <c r="J7" s="9"/>
      <c r="K7" s="37"/>
      <c r="L7" s="38"/>
    </row>
    <row r="8" spans="1:13" x14ac:dyDescent="0.3">
      <c r="A8" s="12"/>
      <c r="B8" s="12"/>
      <c r="C8" s="12"/>
      <c r="D8" s="12"/>
      <c r="E8" s="12"/>
      <c r="F8" s="12"/>
      <c r="G8" s="12"/>
      <c r="H8" s="12"/>
      <c r="I8" s="12"/>
      <c r="J8" s="4"/>
      <c r="K8" s="35"/>
    </row>
    <row r="9" spans="1:13" x14ac:dyDescent="0.3">
      <c r="A9" s="2" t="s">
        <v>17</v>
      </c>
      <c r="B9" s="2" t="s">
        <v>18</v>
      </c>
      <c r="C9" s="2" t="s">
        <v>19</v>
      </c>
      <c r="D9" s="2" t="s">
        <v>20</v>
      </c>
      <c r="E9" s="2" t="s">
        <v>74</v>
      </c>
      <c r="F9" s="2" t="s">
        <v>21</v>
      </c>
      <c r="G9" s="2" t="s">
        <v>22</v>
      </c>
      <c r="H9" s="2" t="s">
        <v>23</v>
      </c>
      <c r="I9" s="2" t="s">
        <v>24</v>
      </c>
      <c r="J9" s="3"/>
      <c r="K9" s="35"/>
      <c r="L9" s="43" t="s">
        <v>77</v>
      </c>
    </row>
    <row r="10" spans="1:13" x14ac:dyDescent="0.3">
      <c r="A10" s="13" t="s">
        <v>25</v>
      </c>
      <c r="B10" s="14" t="s">
        <v>26</v>
      </c>
      <c r="C10" s="14">
        <v>500</v>
      </c>
      <c r="D10" s="14">
        <v>1</v>
      </c>
      <c r="E10" s="14">
        <v>1</v>
      </c>
      <c r="F10" s="14" t="s">
        <v>27</v>
      </c>
      <c r="G10" s="14" t="s">
        <v>28</v>
      </c>
      <c r="H10" s="14">
        <f>C10*E10</f>
        <v>500</v>
      </c>
      <c r="I10" s="13">
        <f>SUM(H10:H12)</f>
        <v>1000</v>
      </c>
      <c r="J10" s="3"/>
      <c r="K10" s="35"/>
      <c r="L10" s="44"/>
    </row>
    <row r="11" spans="1:13" ht="16.5" customHeight="1" x14ac:dyDescent="0.3">
      <c r="A11" s="13"/>
      <c r="B11" s="14" t="s">
        <v>29</v>
      </c>
      <c r="C11" s="14">
        <v>300</v>
      </c>
      <c r="D11" s="14">
        <v>1</v>
      </c>
      <c r="E11" s="14">
        <v>1</v>
      </c>
      <c r="F11" s="14" t="s">
        <v>27</v>
      </c>
      <c r="G11" s="14" t="s">
        <v>28</v>
      </c>
      <c r="H11" s="14">
        <f t="shared" ref="H11:H13" si="0">C11*E11</f>
        <v>300</v>
      </c>
      <c r="I11" s="13"/>
      <c r="J11" s="3"/>
      <c r="K11" s="35"/>
      <c r="L11" s="44"/>
    </row>
    <row r="12" spans="1:13" x14ac:dyDescent="0.3">
      <c r="A12" s="13"/>
      <c r="B12" s="14" t="s">
        <v>30</v>
      </c>
      <c r="C12" s="14">
        <v>200</v>
      </c>
      <c r="D12" s="14">
        <v>1</v>
      </c>
      <c r="E12" s="14">
        <v>1</v>
      </c>
      <c r="F12" s="14" t="s">
        <v>27</v>
      </c>
      <c r="G12" s="14" t="s">
        <v>28</v>
      </c>
      <c r="H12" s="14">
        <f t="shared" si="0"/>
        <v>200</v>
      </c>
      <c r="I12" s="13"/>
      <c r="J12" s="3"/>
      <c r="K12" s="35"/>
      <c r="L12" s="44"/>
    </row>
    <row r="13" spans="1:13" x14ac:dyDescent="0.3">
      <c r="A13" s="15" t="s">
        <v>31</v>
      </c>
      <c r="B13" s="16" t="s">
        <v>32</v>
      </c>
      <c r="C13" s="16">
        <v>500</v>
      </c>
      <c r="D13" s="16">
        <v>5</v>
      </c>
      <c r="E13" s="16">
        <v>5</v>
      </c>
      <c r="F13" s="16" t="s">
        <v>27</v>
      </c>
      <c r="G13" s="16" t="s">
        <v>33</v>
      </c>
      <c r="H13" s="16">
        <f t="shared" si="0"/>
        <v>2500</v>
      </c>
      <c r="I13" s="15">
        <f>SUM(H13:H15)</f>
        <v>7450</v>
      </c>
      <c r="J13" s="3"/>
      <c r="K13" s="35"/>
      <c r="L13" s="44"/>
    </row>
    <row r="14" spans="1:13" x14ac:dyDescent="0.3">
      <c r="A14" s="15"/>
      <c r="B14" s="16" t="s">
        <v>34</v>
      </c>
      <c r="C14" s="16">
        <v>230</v>
      </c>
      <c r="D14" s="16">
        <v>5</v>
      </c>
      <c r="E14" s="16">
        <v>5</v>
      </c>
      <c r="F14" s="16">
        <v>3</v>
      </c>
      <c r="G14" s="16" t="s">
        <v>28</v>
      </c>
      <c r="H14" s="16">
        <f>(C14*E14)+((F14)*D14*C14)</f>
        <v>4600</v>
      </c>
      <c r="I14" s="15"/>
      <c r="J14" s="3"/>
      <c r="K14" s="35"/>
      <c r="L14" s="44"/>
    </row>
    <row r="15" spans="1:13" x14ac:dyDescent="0.3">
      <c r="A15" s="15"/>
      <c r="B15" s="16" t="s">
        <v>35</v>
      </c>
      <c r="C15" s="16">
        <v>70</v>
      </c>
      <c r="D15" s="16">
        <v>10</v>
      </c>
      <c r="E15" s="16">
        <v>5</v>
      </c>
      <c r="F15" s="16" t="s">
        <v>27</v>
      </c>
      <c r="G15" s="16" t="s">
        <v>33</v>
      </c>
      <c r="H15" s="16">
        <f>C15*E15</f>
        <v>350</v>
      </c>
      <c r="I15" s="15"/>
      <c r="J15" s="3"/>
      <c r="K15" s="35"/>
      <c r="L15" s="44"/>
    </row>
    <row r="16" spans="1:13" x14ac:dyDescent="0.3">
      <c r="A16" s="17" t="s">
        <v>36</v>
      </c>
      <c r="B16" s="18" t="s">
        <v>37</v>
      </c>
      <c r="C16" s="18">
        <v>160</v>
      </c>
      <c r="D16" s="18">
        <v>5</v>
      </c>
      <c r="E16" s="18">
        <v>5</v>
      </c>
      <c r="F16" s="18">
        <v>3</v>
      </c>
      <c r="G16" s="18" t="s">
        <v>28</v>
      </c>
      <c r="H16" s="18">
        <f>(C16*E16)+((F16)*D16*C16)</f>
        <v>3200</v>
      </c>
      <c r="I16" s="17">
        <f>SUM(H16:H17)</f>
        <v>4200</v>
      </c>
      <c r="J16" s="3"/>
      <c r="K16" s="35"/>
      <c r="L16" s="44"/>
    </row>
    <row r="17" spans="1:12" x14ac:dyDescent="0.3">
      <c r="A17" s="17"/>
      <c r="B17" s="18" t="s">
        <v>38</v>
      </c>
      <c r="C17" s="18">
        <v>50</v>
      </c>
      <c r="D17" s="18">
        <v>20</v>
      </c>
      <c r="E17" s="18">
        <v>20</v>
      </c>
      <c r="F17" s="18" t="s">
        <v>27</v>
      </c>
      <c r="G17" s="18" t="s">
        <v>33</v>
      </c>
      <c r="H17" s="18">
        <f>C17*E17</f>
        <v>1000</v>
      </c>
      <c r="I17" s="17"/>
      <c r="J17" s="3"/>
      <c r="K17" s="35"/>
      <c r="L17" s="45"/>
    </row>
    <row r="18" spans="1:12" x14ac:dyDescent="0.3">
      <c r="A18" s="19" t="s">
        <v>39</v>
      </c>
      <c r="B18" s="19" t="s">
        <v>40</v>
      </c>
      <c r="C18" s="19">
        <v>100</v>
      </c>
      <c r="D18" s="19">
        <v>25</v>
      </c>
      <c r="E18" s="19">
        <v>25</v>
      </c>
      <c r="F18" s="19" t="s">
        <v>27</v>
      </c>
      <c r="G18" s="19" t="s">
        <v>33</v>
      </c>
      <c r="H18" s="19">
        <f>C18*E18</f>
        <v>2500</v>
      </c>
      <c r="I18" s="19">
        <f>SUM(H18)</f>
        <v>2500</v>
      </c>
      <c r="J18" s="3"/>
      <c r="K18" s="35"/>
    </row>
    <row r="19" spans="1:12" x14ac:dyDescent="0.3">
      <c r="A19" s="20"/>
      <c r="B19" s="20"/>
      <c r="C19" s="20"/>
      <c r="D19" s="20"/>
      <c r="E19" s="20"/>
      <c r="F19" s="20"/>
      <c r="G19" s="12"/>
      <c r="H19" s="12"/>
      <c r="I19" s="4"/>
      <c r="J19" s="4"/>
      <c r="K19" s="35"/>
    </row>
    <row r="20" spans="1:12" x14ac:dyDescent="0.3">
      <c r="A20" s="2" t="s">
        <v>17</v>
      </c>
      <c r="B20" s="2" t="s">
        <v>18</v>
      </c>
      <c r="C20" s="2" t="s">
        <v>19</v>
      </c>
      <c r="D20" s="2" t="s">
        <v>20</v>
      </c>
      <c r="E20" s="2" t="s">
        <v>20</v>
      </c>
      <c r="F20" s="2" t="s">
        <v>21</v>
      </c>
      <c r="G20" s="2" t="s">
        <v>22</v>
      </c>
      <c r="H20" s="2" t="s">
        <v>23</v>
      </c>
      <c r="I20" s="2" t="s">
        <v>24</v>
      </c>
      <c r="J20" s="4"/>
      <c r="K20" s="35"/>
    </row>
    <row r="21" spans="1:12" x14ac:dyDescent="0.3">
      <c r="A21" s="21" t="s">
        <v>41</v>
      </c>
      <c r="B21" s="21" t="s">
        <v>42</v>
      </c>
      <c r="C21" s="21">
        <v>800</v>
      </c>
      <c r="D21" s="21">
        <v>1</v>
      </c>
      <c r="E21" s="21">
        <v>1</v>
      </c>
      <c r="F21" s="21" t="s">
        <v>27</v>
      </c>
      <c r="G21" s="21" t="s">
        <v>33</v>
      </c>
      <c r="H21" s="21">
        <f t="shared" ref="H21:H39" si="1">C21*E21</f>
        <v>800</v>
      </c>
      <c r="I21" s="21">
        <f>SUM(H21)</f>
        <v>800</v>
      </c>
      <c r="J21" s="4"/>
      <c r="K21" s="35"/>
    </row>
    <row r="22" spans="1:12" x14ac:dyDescent="0.3">
      <c r="A22" s="22" t="s">
        <v>25</v>
      </c>
      <c r="B22" s="22" t="s">
        <v>43</v>
      </c>
      <c r="C22" s="22">
        <v>200</v>
      </c>
      <c r="D22" s="22">
        <v>5</v>
      </c>
      <c r="E22" s="22">
        <v>5</v>
      </c>
      <c r="F22" s="22" t="s">
        <v>27</v>
      </c>
      <c r="G22" s="22" t="s">
        <v>28</v>
      </c>
      <c r="H22" s="22">
        <f t="shared" si="1"/>
        <v>1000</v>
      </c>
      <c r="I22" s="22">
        <f>SUM(H22)</f>
        <v>1000</v>
      </c>
      <c r="J22" s="3"/>
      <c r="K22" s="35"/>
    </row>
    <row r="23" spans="1:12" x14ac:dyDescent="0.3">
      <c r="A23" s="23" t="s">
        <v>44</v>
      </c>
      <c r="B23" s="23" t="s">
        <v>45</v>
      </c>
      <c r="C23" s="23">
        <v>1200</v>
      </c>
      <c r="D23" s="23">
        <v>3</v>
      </c>
      <c r="E23" s="23">
        <v>3</v>
      </c>
      <c r="F23" s="23" t="s">
        <v>27</v>
      </c>
      <c r="G23" s="23" t="s">
        <v>33</v>
      </c>
      <c r="H23" s="23">
        <f t="shared" si="1"/>
        <v>3600</v>
      </c>
      <c r="I23" s="23">
        <f>SUM(H23)</f>
        <v>3600</v>
      </c>
      <c r="J23" s="3"/>
      <c r="K23" s="35"/>
    </row>
    <row r="24" spans="1:12" x14ac:dyDescent="0.3">
      <c r="A24" s="24" t="s">
        <v>46</v>
      </c>
      <c r="B24" s="25" t="s">
        <v>47</v>
      </c>
      <c r="C24" s="25">
        <v>1000</v>
      </c>
      <c r="D24" s="25">
        <v>5</v>
      </c>
      <c r="E24" s="25">
        <v>5</v>
      </c>
      <c r="F24" s="25" t="s">
        <v>27</v>
      </c>
      <c r="G24" s="25" t="s">
        <v>28</v>
      </c>
      <c r="H24" s="25">
        <f t="shared" si="1"/>
        <v>5000</v>
      </c>
      <c r="I24" s="24">
        <f>SUM(H24:H26)</f>
        <v>14500</v>
      </c>
      <c r="J24" s="3"/>
      <c r="K24" s="35"/>
    </row>
    <row r="25" spans="1:12" x14ac:dyDescent="0.3">
      <c r="A25" s="24"/>
      <c r="B25" s="25" t="s">
        <v>48</v>
      </c>
      <c r="C25" s="25">
        <v>300</v>
      </c>
      <c r="D25" s="25">
        <v>25</v>
      </c>
      <c r="E25" s="25">
        <v>25</v>
      </c>
      <c r="F25" s="25" t="s">
        <v>27</v>
      </c>
      <c r="G25" s="25" t="s">
        <v>28</v>
      </c>
      <c r="H25" s="25">
        <f t="shared" si="1"/>
        <v>7500</v>
      </c>
      <c r="I25" s="24">
        <f t="shared" ref="I25:I26" si="2">SUM(H25)</f>
        <v>7500</v>
      </c>
      <c r="J25" s="3"/>
      <c r="K25" s="35"/>
    </row>
    <row r="26" spans="1:12" x14ac:dyDescent="0.3">
      <c r="A26" s="24"/>
      <c r="B26" s="25" t="s">
        <v>49</v>
      </c>
      <c r="C26" s="25">
        <v>100</v>
      </c>
      <c r="D26" s="25">
        <v>20</v>
      </c>
      <c r="E26" s="25">
        <v>20</v>
      </c>
      <c r="F26" s="25" t="s">
        <v>27</v>
      </c>
      <c r="G26" s="25" t="s">
        <v>28</v>
      </c>
      <c r="H26" s="25">
        <f t="shared" si="1"/>
        <v>2000</v>
      </c>
      <c r="I26" s="24">
        <f t="shared" si="2"/>
        <v>2000</v>
      </c>
      <c r="J26" s="3"/>
      <c r="K26" s="35"/>
    </row>
    <row r="27" spans="1:12" x14ac:dyDescent="0.3">
      <c r="A27" s="26" t="s">
        <v>50</v>
      </c>
      <c r="B27" s="27" t="s">
        <v>51</v>
      </c>
      <c r="C27" s="27">
        <v>100</v>
      </c>
      <c r="D27" s="27">
        <v>10</v>
      </c>
      <c r="E27" s="27">
        <v>10</v>
      </c>
      <c r="F27" s="27" t="s">
        <v>27</v>
      </c>
      <c r="G27" s="27" t="s">
        <v>28</v>
      </c>
      <c r="H27" s="27">
        <f t="shared" si="1"/>
        <v>1000</v>
      </c>
      <c r="I27" s="26">
        <f>SUM(H27:H30)</f>
        <v>7000</v>
      </c>
      <c r="J27" s="3"/>
      <c r="K27" s="35"/>
    </row>
    <row r="28" spans="1:12" x14ac:dyDescent="0.3">
      <c r="A28" s="26"/>
      <c r="B28" s="27" t="s">
        <v>52</v>
      </c>
      <c r="C28" s="27">
        <v>100</v>
      </c>
      <c r="D28" s="27">
        <v>30</v>
      </c>
      <c r="E28" s="27">
        <v>30</v>
      </c>
      <c r="F28" s="27" t="s">
        <v>27</v>
      </c>
      <c r="G28" s="27" t="s">
        <v>28</v>
      </c>
      <c r="H28" s="27">
        <f t="shared" si="1"/>
        <v>3000</v>
      </c>
      <c r="I28" s="26"/>
      <c r="J28" s="3"/>
      <c r="K28" s="35"/>
    </row>
    <row r="29" spans="1:12" x14ac:dyDescent="0.3">
      <c r="A29" s="26"/>
      <c r="B29" s="27" t="s">
        <v>53</v>
      </c>
      <c r="C29" s="27">
        <v>150</v>
      </c>
      <c r="D29" s="27">
        <v>10</v>
      </c>
      <c r="E29" s="27">
        <v>10</v>
      </c>
      <c r="F29" s="27" t="s">
        <v>27</v>
      </c>
      <c r="G29" s="27" t="s">
        <v>28</v>
      </c>
      <c r="H29" s="27">
        <f t="shared" si="1"/>
        <v>1500</v>
      </c>
      <c r="I29" s="26"/>
      <c r="J29" s="3"/>
      <c r="K29" s="35"/>
    </row>
    <row r="30" spans="1:12" x14ac:dyDescent="0.3">
      <c r="A30" s="26"/>
      <c r="B30" s="27" t="s">
        <v>54</v>
      </c>
      <c r="C30" s="27">
        <v>150</v>
      </c>
      <c r="D30" s="27">
        <v>10</v>
      </c>
      <c r="E30" s="27">
        <v>10</v>
      </c>
      <c r="F30" s="27" t="s">
        <v>27</v>
      </c>
      <c r="G30" s="27" t="s">
        <v>28</v>
      </c>
      <c r="H30" s="27">
        <f t="shared" si="1"/>
        <v>1500</v>
      </c>
      <c r="I30" s="26"/>
      <c r="J30" s="3"/>
      <c r="K30" s="35"/>
    </row>
    <row r="31" spans="1:12" x14ac:dyDescent="0.3">
      <c r="A31" s="28" t="s">
        <v>55</v>
      </c>
      <c r="B31" s="29" t="s">
        <v>56</v>
      </c>
      <c r="C31" s="29">
        <v>700</v>
      </c>
      <c r="D31" s="29">
        <v>10</v>
      </c>
      <c r="E31" s="29">
        <v>10</v>
      </c>
      <c r="F31" s="29" t="s">
        <v>27</v>
      </c>
      <c r="G31" s="29" t="s">
        <v>28</v>
      </c>
      <c r="H31" s="29">
        <f t="shared" si="1"/>
        <v>7000</v>
      </c>
      <c r="I31" s="28">
        <f>SUM(H31:H32)</f>
        <v>14000</v>
      </c>
      <c r="J31" s="3"/>
      <c r="K31" s="35"/>
    </row>
    <row r="32" spans="1:12" x14ac:dyDescent="0.3">
      <c r="A32" s="28"/>
      <c r="B32" s="29" t="s">
        <v>57</v>
      </c>
      <c r="C32" s="29">
        <v>700</v>
      </c>
      <c r="D32" s="29">
        <v>10</v>
      </c>
      <c r="E32" s="29">
        <v>10</v>
      </c>
      <c r="F32" s="29" t="s">
        <v>27</v>
      </c>
      <c r="G32" s="29" t="s">
        <v>28</v>
      </c>
      <c r="H32" s="29">
        <f t="shared" si="1"/>
        <v>7000</v>
      </c>
      <c r="I32" s="28"/>
      <c r="J32" s="3"/>
      <c r="K32" s="35"/>
    </row>
    <row r="33" spans="1:11" x14ac:dyDescent="0.3">
      <c r="A33" s="30"/>
      <c r="B33" s="30"/>
      <c r="C33" s="30"/>
      <c r="D33" s="30"/>
      <c r="E33" s="30"/>
      <c r="F33" s="30"/>
      <c r="G33" s="30"/>
      <c r="H33" s="30"/>
      <c r="I33" s="30"/>
      <c r="J33" s="3"/>
      <c r="K33" s="35"/>
    </row>
    <row r="34" spans="1:11" x14ac:dyDescent="0.3">
      <c r="A34" s="2" t="s">
        <v>17</v>
      </c>
      <c r="B34" s="2" t="s">
        <v>18</v>
      </c>
      <c r="C34" s="2" t="s">
        <v>19</v>
      </c>
      <c r="D34" s="2" t="s">
        <v>20</v>
      </c>
      <c r="E34" s="2" t="s">
        <v>20</v>
      </c>
      <c r="F34" s="2" t="s">
        <v>21</v>
      </c>
      <c r="G34" s="2" t="s">
        <v>22</v>
      </c>
      <c r="H34" s="2" t="s">
        <v>23</v>
      </c>
      <c r="I34" s="2" t="s">
        <v>24</v>
      </c>
      <c r="J34" s="3"/>
      <c r="K34" s="35"/>
    </row>
    <row r="35" spans="1:11" x14ac:dyDescent="0.3">
      <c r="A35" s="31" t="s">
        <v>58</v>
      </c>
      <c r="B35" s="32" t="s">
        <v>59</v>
      </c>
      <c r="C35" s="32">
        <v>2700</v>
      </c>
      <c r="D35" s="32">
        <v>1</v>
      </c>
      <c r="E35" s="32">
        <v>1</v>
      </c>
      <c r="F35" s="32" t="s">
        <v>27</v>
      </c>
      <c r="G35" s="32" t="s">
        <v>28</v>
      </c>
      <c r="H35" s="32">
        <f t="shared" si="1"/>
        <v>2700</v>
      </c>
      <c r="I35" s="31">
        <f>SUM(H35:H38)</f>
        <v>6500</v>
      </c>
      <c r="J35" s="3"/>
      <c r="K35" s="35"/>
    </row>
    <row r="36" spans="1:11" x14ac:dyDescent="0.3">
      <c r="A36" s="31"/>
      <c r="B36" s="32" t="s">
        <v>60</v>
      </c>
      <c r="C36" s="32">
        <v>1900</v>
      </c>
      <c r="D36" s="32">
        <v>1</v>
      </c>
      <c r="E36" s="32">
        <v>1</v>
      </c>
      <c r="F36" s="32" t="s">
        <v>27</v>
      </c>
      <c r="G36" s="32" t="s">
        <v>28</v>
      </c>
      <c r="H36" s="32">
        <f t="shared" si="1"/>
        <v>1900</v>
      </c>
      <c r="I36" s="31"/>
      <c r="J36" s="3"/>
      <c r="K36" s="35"/>
    </row>
    <row r="37" spans="1:11" x14ac:dyDescent="0.3">
      <c r="A37" s="31"/>
      <c r="B37" s="32" t="s">
        <v>61</v>
      </c>
      <c r="C37" s="32">
        <v>1350</v>
      </c>
      <c r="D37" s="32">
        <v>1</v>
      </c>
      <c r="E37" s="32">
        <v>1</v>
      </c>
      <c r="F37" s="32" t="s">
        <v>27</v>
      </c>
      <c r="G37" s="32" t="s">
        <v>28</v>
      </c>
      <c r="H37" s="32">
        <f t="shared" si="1"/>
        <v>1350</v>
      </c>
      <c r="I37" s="31"/>
      <c r="J37" s="3"/>
      <c r="K37" s="35"/>
    </row>
    <row r="38" spans="1:11" x14ac:dyDescent="0.3">
      <c r="A38" s="31"/>
      <c r="B38" s="32" t="s">
        <v>62</v>
      </c>
      <c r="C38" s="32">
        <v>550</v>
      </c>
      <c r="D38" s="32">
        <v>1</v>
      </c>
      <c r="E38" s="32">
        <v>1</v>
      </c>
      <c r="F38" s="32" t="s">
        <v>27</v>
      </c>
      <c r="G38" s="32" t="s">
        <v>28</v>
      </c>
      <c r="H38" s="32">
        <f t="shared" si="1"/>
        <v>550</v>
      </c>
      <c r="I38" s="31"/>
      <c r="J38" s="3"/>
      <c r="K38" s="35"/>
    </row>
    <row r="39" spans="1:11" x14ac:dyDescent="0.3">
      <c r="A39" s="33" t="s">
        <v>63</v>
      </c>
      <c r="B39" s="33" t="s">
        <v>64</v>
      </c>
      <c r="C39" s="33">
        <v>70</v>
      </c>
      <c r="D39" s="33">
        <v>20</v>
      </c>
      <c r="E39" s="33">
        <v>20</v>
      </c>
      <c r="F39" s="33" t="s">
        <v>27</v>
      </c>
      <c r="G39" s="33" t="s">
        <v>33</v>
      </c>
      <c r="H39" s="33">
        <f t="shared" si="1"/>
        <v>1400</v>
      </c>
      <c r="I39" s="33">
        <f>H39</f>
        <v>1400</v>
      </c>
      <c r="J39" s="3"/>
      <c r="K39" s="35"/>
    </row>
    <row r="40" spans="1:11" x14ac:dyDescent="0.3">
      <c r="A40" s="34" t="s">
        <v>65</v>
      </c>
      <c r="B40" s="34" t="s">
        <v>66</v>
      </c>
      <c r="C40" s="34">
        <v>30</v>
      </c>
      <c r="D40" s="34" t="s">
        <v>67</v>
      </c>
      <c r="E40" s="34" t="s">
        <v>67</v>
      </c>
      <c r="F40" s="34" t="s">
        <v>27</v>
      </c>
      <c r="G40" s="34" t="s">
        <v>33</v>
      </c>
      <c r="H40" s="34" t="s">
        <v>68</v>
      </c>
      <c r="I40" s="34" t="s">
        <v>68</v>
      </c>
      <c r="J40" s="3"/>
      <c r="K40" s="35"/>
    </row>
    <row r="41" spans="1:11" x14ac:dyDescent="0.3">
      <c r="A41" s="9"/>
      <c r="B41" s="9"/>
      <c r="C41" s="9"/>
      <c r="D41" s="9"/>
      <c r="E41" s="9"/>
      <c r="F41" s="9"/>
      <c r="G41" s="9"/>
      <c r="H41" s="9"/>
      <c r="I41" s="9"/>
      <c r="J41" s="4"/>
      <c r="K41" s="35"/>
    </row>
    <row r="42" spans="1:11" x14ac:dyDescent="0.3">
      <c r="A42" s="4"/>
      <c r="B42" s="4"/>
      <c r="C42" s="4"/>
      <c r="D42" s="4"/>
      <c r="E42" s="4"/>
      <c r="F42" s="4"/>
      <c r="G42" s="4"/>
      <c r="H42" s="4"/>
      <c r="I42" s="4"/>
      <c r="J42" s="4"/>
      <c r="K42" s="35"/>
    </row>
    <row r="43" spans="1:11" x14ac:dyDescent="0.3">
      <c r="A43" s="4"/>
      <c r="B43" s="4"/>
      <c r="C43" s="4"/>
      <c r="D43" s="4"/>
      <c r="E43" s="4"/>
      <c r="F43" s="4"/>
      <c r="G43" s="4"/>
      <c r="H43" s="4"/>
      <c r="I43" s="4"/>
      <c r="J43" s="4"/>
      <c r="K43" s="35"/>
    </row>
    <row r="44" spans="1:11" x14ac:dyDescent="0.3">
      <c r="A44" s="4"/>
      <c r="B44" s="4"/>
      <c r="C44" s="4"/>
      <c r="D44" s="4"/>
      <c r="E44" s="4"/>
      <c r="F44" s="4"/>
      <c r="G44" s="4"/>
      <c r="H44" s="4"/>
      <c r="I44" s="4"/>
      <c r="J44" s="4"/>
      <c r="K44" s="35"/>
    </row>
    <row r="45" spans="1:11" x14ac:dyDescent="0.3">
      <c r="A45" s="4"/>
      <c r="B45" s="4"/>
      <c r="C45" s="4"/>
      <c r="D45" s="4"/>
      <c r="E45" s="4"/>
      <c r="F45" s="4"/>
      <c r="G45" s="4"/>
      <c r="H45" s="4"/>
      <c r="I45" s="4"/>
      <c r="J45" s="4"/>
      <c r="K45" s="35"/>
    </row>
    <row r="46" spans="1:11" x14ac:dyDescent="0.3">
      <c r="A46" s="4"/>
      <c r="B46" s="4"/>
      <c r="C46" s="4"/>
      <c r="D46" s="4"/>
      <c r="E46" s="4"/>
      <c r="F46" s="4"/>
      <c r="G46" s="4"/>
      <c r="H46" s="4"/>
      <c r="I46" s="4"/>
      <c r="J46" s="4"/>
      <c r="K46" s="4"/>
    </row>
  </sheetData>
  <mergeCells count="15">
    <mergeCell ref="A35:A38"/>
    <mergeCell ref="I35:I38"/>
    <mergeCell ref="L9:L17"/>
    <mergeCell ref="A24:A26"/>
    <mergeCell ref="I24:I26"/>
    <mergeCell ref="A27:A30"/>
    <mergeCell ref="I27:I30"/>
    <mergeCell ref="A31:A32"/>
    <mergeCell ref="I31:I32"/>
    <mergeCell ref="A10:A12"/>
    <mergeCell ref="I10:I12"/>
    <mergeCell ref="A13:A15"/>
    <mergeCell ref="I13:I15"/>
    <mergeCell ref="A16:A17"/>
    <mergeCell ref="I16:I17"/>
  </mergeCells>
  <phoneticPr fontId="4" type="noConversion"/>
  <conditionalFormatting sqref="I2">
    <cfRule type="cellIs" dxfId="2" priority="3" operator="equal">
      <formula>3000</formula>
    </cfRule>
  </conditionalFormatting>
  <conditionalFormatting sqref="I3">
    <cfRule type="cellIs" dxfId="1" priority="2" operator="equal">
      <formula>4000</formula>
    </cfRule>
  </conditionalFormatting>
  <conditionalFormatting sqref="I4">
    <cfRule type="cellIs" dxfId="0" priority="1" operator="equal">
      <formula>5000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3BF64-F598-43F7-802E-C8DD5EFBC48A}">
  <dimension ref="A1:H32"/>
  <sheetViews>
    <sheetView zoomScaleNormal="100" workbookViewId="0">
      <selection activeCell="G6" sqref="G6"/>
    </sheetView>
  </sheetViews>
  <sheetFormatPr defaultRowHeight="16.5" x14ac:dyDescent="0.3"/>
  <cols>
    <col min="1" max="1" width="13.75" bestFit="1" customWidth="1"/>
    <col min="2" max="2" width="34.375" bestFit="1" customWidth="1"/>
    <col min="5" max="6" width="9.625" bestFit="1" customWidth="1"/>
    <col min="7" max="7" width="7.25" customWidth="1"/>
  </cols>
  <sheetData>
    <row r="1" spans="1:8" x14ac:dyDescent="0.3">
      <c r="A1" s="2" t="s">
        <v>17</v>
      </c>
      <c r="B1" s="2" t="s">
        <v>18</v>
      </c>
      <c r="C1" s="2" t="s">
        <v>19</v>
      </c>
      <c r="D1" s="2" t="s">
        <v>20</v>
      </c>
      <c r="E1" s="2" t="s">
        <v>21</v>
      </c>
      <c r="F1" s="2" t="s">
        <v>22</v>
      </c>
      <c r="G1" s="2" t="s">
        <v>23</v>
      </c>
      <c r="H1" s="2" t="s">
        <v>24</v>
      </c>
    </row>
    <row r="2" spans="1:8" x14ac:dyDescent="0.3">
      <c r="A2" s="13" t="s">
        <v>25</v>
      </c>
      <c r="B2" s="14" t="s">
        <v>26</v>
      </c>
      <c r="C2" s="14">
        <v>500</v>
      </c>
      <c r="D2" s="14">
        <v>1</v>
      </c>
      <c r="E2" s="14" t="s">
        <v>27</v>
      </c>
      <c r="F2" s="14" t="s">
        <v>28</v>
      </c>
      <c r="G2" s="14">
        <f>C2*D2</f>
        <v>500</v>
      </c>
      <c r="H2" s="13">
        <f>SUM(G2:G4)</f>
        <v>1000</v>
      </c>
    </row>
    <row r="3" spans="1:8" x14ac:dyDescent="0.3">
      <c r="A3" s="13"/>
      <c r="B3" s="14" t="s">
        <v>29</v>
      </c>
      <c r="C3" s="14">
        <v>300</v>
      </c>
      <c r="D3" s="14">
        <v>1</v>
      </c>
      <c r="E3" s="14" t="s">
        <v>27</v>
      </c>
      <c r="F3" s="14" t="s">
        <v>28</v>
      </c>
      <c r="G3" s="14">
        <f t="shared" ref="G3:G4" si="0">C3*D3</f>
        <v>300</v>
      </c>
      <c r="H3" s="13"/>
    </row>
    <row r="4" spans="1:8" x14ac:dyDescent="0.3">
      <c r="A4" s="13"/>
      <c r="B4" s="14" t="s">
        <v>30</v>
      </c>
      <c r="C4" s="14">
        <v>200</v>
      </c>
      <c r="D4" s="14">
        <v>1</v>
      </c>
      <c r="E4" s="14" t="s">
        <v>27</v>
      </c>
      <c r="F4" s="14" t="s">
        <v>28</v>
      </c>
      <c r="G4" s="14">
        <f t="shared" si="0"/>
        <v>200</v>
      </c>
      <c r="H4" s="13"/>
    </row>
    <row r="5" spans="1:8" x14ac:dyDescent="0.3">
      <c r="A5" s="15" t="s">
        <v>31</v>
      </c>
      <c r="B5" s="16" t="s">
        <v>32</v>
      </c>
      <c r="C5" s="16">
        <v>500</v>
      </c>
      <c r="D5" s="16">
        <v>5</v>
      </c>
      <c r="E5" s="16" t="s">
        <v>27</v>
      </c>
      <c r="F5" s="16" t="s">
        <v>33</v>
      </c>
      <c r="G5" s="16">
        <f>C5*D5</f>
        <v>2500</v>
      </c>
      <c r="H5" s="15">
        <f>SUM(G5:G7)</f>
        <v>7800</v>
      </c>
    </row>
    <row r="6" spans="1:8" x14ac:dyDescent="0.3">
      <c r="A6" s="15"/>
      <c r="B6" s="16" t="s">
        <v>34</v>
      </c>
      <c r="C6" s="16">
        <v>230</v>
      </c>
      <c r="D6" s="16">
        <v>5</v>
      </c>
      <c r="E6" s="16">
        <v>4</v>
      </c>
      <c r="F6" s="16" t="s">
        <v>28</v>
      </c>
      <c r="G6" s="16">
        <f>C6*D6*E6</f>
        <v>4600</v>
      </c>
      <c r="H6" s="15"/>
    </row>
    <row r="7" spans="1:8" x14ac:dyDescent="0.3">
      <c r="A7" s="15"/>
      <c r="B7" s="16" t="s">
        <v>35</v>
      </c>
      <c r="C7" s="16">
        <v>70</v>
      </c>
      <c r="D7" s="16">
        <v>10</v>
      </c>
      <c r="E7" s="16" t="s">
        <v>27</v>
      </c>
      <c r="F7" s="16" t="s">
        <v>33</v>
      </c>
      <c r="G7" s="16">
        <f>C7*D7</f>
        <v>700</v>
      </c>
      <c r="H7" s="15"/>
    </row>
    <row r="8" spans="1:8" x14ac:dyDescent="0.3">
      <c r="A8" s="17" t="s">
        <v>36</v>
      </c>
      <c r="B8" s="18" t="s">
        <v>37</v>
      </c>
      <c r="C8" s="18">
        <v>160</v>
      </c>
      <c r="D8" s="18">
        <v>5</v>
      </c>
      <c r="E8" s="18">
        <v>4</v>
      </c>
      <c r="F8" s="18" t="s">
        <v>28</v>
      </c>
      <c r="G8" s="18">
        <f>C8*D8*E8</f>
        <v>3200</v>
      </c>
      <c r="H8" s="17">
        <f>SUM(G8:G9)</f>
        <v>4200</v>
      </c>
    </row>
    <row r="9" spans="1:8" x14ac:dyDescent="0.3">
      <c r="A9" s="17"/>
      <c r="B9" s="18" t="s">
        <v>38</v>
      </c>
      <c r="C9" s="18">
        <v>50</v>
      </c>
      <c r="D9" s="18">
        <v>20</v>
      </c>
      <c r="E9" s="18" t="s">
        <v>27</v>
      </c>
      <c r="F9" s="18" t="s">
        <v>33</v>
      </c>
      <c r="G9" s="18">
        <f t="shared" ref="G8:G10" si="1">C9*D9</f>
        <v>1000</v>
      </c>
      <c r="H9" s="17"/>
    </row>
    <row r="10" spans="1:8" x14ac:dyDescent="0.3">
      <c r="A10" s="19" t="s">
        <v>39</v>
      </c>
      <c r="B10" s="19" t="s">
        <v>40</v>
      </c>
      <c r="C10" s="19">
        <v>100</v>
      </c>
      <c r="D10" s="19">
        <v>25</v>
      </c>
      <c r="E10" s="19" t="s">
        <v>27</v>
      </c>
      <c r="F10" s="19" t="s">
        <v>33</v>
      </c>
      <c r="G10" s="19">
        <f t="shared" si="1"/>
        <v>2500</v>
      </c>
      <c r="H10" s="19">
        <f>SUM(G10)</f>
        <v>2500</v>
      </c>
    </row>
    <row r="11" spans="1:8" x14ac:dyDescent="0.3">
      <c r="A11" s="20"/>
      <c r="B11" s="20"/>
      <c r="C11" s="20"/>
      <c r="D11" s="20"/>
      <c r="E11" s="20"/>
      <c r="F11" s="12"/>
      <c r="G11" s="12"/>
      <c r="H11" s="4"/>
    </row>
    <row r="12" spans="1:8" x14ac:dyDescent="0.3">
      <c r="A12" s="2" t="s">
        <v>17</v>
      </c>
      <c r="B12" s="2" t="s">
        <v>18</v>
      </c>
      <c r="C12" s="2" t="s">
        <v>19</v>
      </c>
      <c r="D12" s="2" t="s">
        <v>20</v>
      </c>
      <c r="E12" s="2" t="s">
        <v>21</v>
      </c>
      <c r="F12" s="2" t="s">
        <v>22</v>
      </c>
      <c r="G12" s="2" t="s">
        <v>23</v>
      </c>
      <c r="H12" s="2" t="s">
        <v>24</v>
      </c>
    </row>
    <row r="13" spans="1:8" x14ac:dyDescent="0.3">
      <c r="A13" s="21" t="s">
        <v>41</v>
      </c>
      <c r="B13" s="21" t="s">
        <v>42</v>
      </c>
      <c r="C13" s="21">
        <v>800</v>
      </c>
      <c r="D13" s="21">
        <v>1</v>
      </c>
      <c r="E13" s="21" t="s">
        <v>27</v>
      </c>
      <c r="F13" s="21" t="s">
        <v>33</v>
      </c>
      <c r="G13" s="21">
        <f t="shared" ref="G13:G31" si="2">C13*D13</f>
        <v>800</v>
      </c>
      <c r="H13" s="21">
        <f>SUM(G13)</f>
        <v>800</v>
      </c>
    </row>
    <row r="14" spans="1:8" x14ac:dyDescent="0.3">
      <c r="A14" s="22" t="s">
        <v>25</v>
      </c>
      <c r="B14" s="22" t="s">
        <v>43</v>
      </c>
      <c r="C14" s="22">
        <v>200</v>
      </c>
      <c r="D14" s="22">
        <v>5</v>
      </c>
      <c r="E14" s="22" t="s">
        <v>27</v>
      </c>
      <c r="F14" s="22" t="s">
        <v>28</v>
      </c>
      <c r="G14" s="22">
        <f t="shared" si="2"/>
        <v>1000</v>
      </c>
      <c r="H14" s="22">
        <f>SUM(G14)</f>
        <v>1000</v>
      </c>
    </row>
    <row r="15" spans="1:8" x14ac:dyDescent="0.3">
      <c r="A15" s="23" t="s">
        <v>44</v>
      </c>
      <c r="B15" s="23" t="s">
        <v>45</v>
      </c>
      <c r="C15" s="23">
        <v>1200</v>
      </c>
      <c r="D15" s="23">
        <v>3</v>
      </c>
      <c r="E15" s="23" t="s">
        <v>27</v>
      </c>
      <c r="F15" s="23" t="s">
        <v>33</v>
      </c>
      <c r="G15" s="23">
        <f t="shared" si="2"/>
        <v>3600</v>
      </c>
      <c r="H15" s="23">
        <f>SUM(G15)</f>
        <v>3600</v>
      </c>
    </row>
    <row r="16" spans="1:8" x14ac:dyDescent="0.3">
      <c r="A16" s="24" t="s">
        <v>46</v>
      </c>
      <c r="B16" s="25" t="s">
        <v>47</v>
      </c>
      <c r="C16" s="25">
        <v>1000</v>
      </c>
      <c r="D16" s="25">
        <v>5</v>
      </c>
      <c r="E16" s="25" t="s">
        <v>27</v>
      </c>
      <c r="F16" s="25" t="s">
        <v>28</v>
      </c>
      <c r="G16" s="25">
        <f t="shared" si="2"/>
        <v>5000</v>
      </c>
      <c r="H16" s="24">
        <f>SUM(G16:G18)</f>
        <v>14500</v>
      </c>
    </row>
    <row r="17" spans="1:8" x14ac:dyDescent="0.3">
      <c r="A17" s="24"/>
      <c r="B17" s="25" t="s">
        <v>48</v>
      </c>
      <c r="C17" s="25">
        <v>300</v>
      </c>
      <c r="D17" s="25">
        <v>25</v>
      </c>
      <c r="E17" s="25" t="s">
        <v>27</v>
      </c>
      <c r="F17" s="25" t="s">
        <v>28</v>
      </c>
      <c r="G17" s="25">
        <f t="shared" si="2"/>
        <v>7500</v>
      </c>
      <c r="H17" s="24">
        <f t="shared" ref="H16:H18" si="3">SUM(G17)</f>
        <v>7500</v>
      </c>
    </row>
    <row r="18" spans="1:8" x14ac:dyDescent="0.3">
      <c r="A18" s="24"/>
      <c r="B18" s="25" t="s">
        <v>49</v>
      </c>
      <c r="C18" s="25">
        <v>100</v>
      </c>
      <c r="D18" s="25">
        <v>20</v>
      </c>
      <c r="E18" s="25" t="s">
        <v>27</v>
      </c>
      <c r="F18" s="25" t="s">
        <v>28</v>
      </c>
      <c r="G18" s="25">
        <f t="shared" si="2"/>
        <v>2000</v>
      </c>
      <c r="H18" s="24">
        <f t="shared" si="3"/>
        <v>2000</v>
      </c>
    </row>
    <row r="19" spans="1:8" x14ac:dyDescent="0.3">
      <c r="A19" s="26" t="s">
        <v>50</v>
      </c>
      <c r="B19" s="27" t="s">
        <v>51</v>
      </c>
      <c r="C19" s="27">
        <v>100</v>
      </c>
      <c r="D19" s="27">
        <v>10</v>
      </c>
      <c r="E19" s="27" t="s">
        <v>27</v>
      </c>
      <c r="F19" s="27" t="s">
        <v>28</v>
      </c>
      <c r="G19" s="27">
        <f t="shared" si="2"/>
        <v>1000</v>
      </c>
      <c r="H19" s="26">
        <f>SUM(G19:G22)</f>
        <v>7000</v>
      </c>
    </row>
    <row r="20" spans="1:8" x14ac:dyDescent="0.3">
      <c r="A20" s="26"/>
      <c r="B20" s="27" t="s">
        <v>52</v>
      </c>
      <c r="C20" s="27">
        <v>100</v>
      </c>
      <c r="D20" s="27">
        <v>30</v>
      </c>
      <c r="E20" s="27" t="s">
        <v>27</v>
      </c>
      <c r="F20" s="27" t="s">
        <v>28</v>
      </c>
      <c r="G20" s="27">
        <f t="shared" si="2"/>
        <v>3000</v>
      </c>
      <c r="H20" s="26"/>
    </row>
    <row r="21" spans="1:8" x14ac:dyDescent="0.3">
      <c r="A21" s="26"/>
      <c r="B21" s="27" t="s">
        <v>53</v>
      </c>
      <c r="C21" s="27">
        <v>150</v>
      </c>
      <c r="D21" s="27">
        <v>10</v>
      </c>
      <c r="E21" s="27" t="s">
        <v>27</v>
      </c>
      <c r="F21" s="27" t="s">
        <v>28</v>
      </c>
      <c r="G21" s="27">
        <f t="shared" si="2"/>
        <v>1500</v>
      </c>
      <c r="H21" s="26"/>
    </row>
    <row r="22" spans="1:8" x14ac:dyDescent="0.3">
      <c r="A22" s="26"/>
      <c r="B22" s="27" t="s">
        <v>54</v>
      </c>
      <c r="C22" s="27">
        <v>150</v>
      </c>
      <c r="D22" s="27">
        <v>10</v>
      </c>
      <c r="E22" s="27" t="s">
        <v>27</v>
      </c>
      <c r="F22" s="27" t="s">
        <v>28</v>
      </c>
      <c r="G22" s="27">
        <f t="shared" si="2"/>
        <v>1500</v>
      </c>
      <c r="H22" s="26"/>
    </row>
    <row r="23" spans="1:8" x14ac:dyDescent="0.3">
      <c r="A23" s="28" t="s">
        <v>55</v>
      </c>
      <c r="B23" s="29" t="s">
        <v>56</v>
      </c>
      <c r="C23" s="29">
        <v>700</v>
      </c>
      <c r="D23" s="29">
        <v>10</v>
      </c>
      <c r="E23" s="29" t="s">
        <v>27</v>
      </c>
      <c r="F23" s="29" t="s">
        <v>28</v>
      </c>
      <c r="G23" s="29">
        <f t="shared" si="2"/>
        <v>7000</v>
      </c>
      <c r="H23" s="28">
        <f>SUM(G23:G24)</f>
        <v>14000</v>
      </c>
    </row>
    <row r="24" spans="1:8" x14ac:dyDescent="0.3">
      <c r="A24" s="28"/>
      <c r="B24" s="29" t="s">
        <v>57</v>
      </c>
      <c r="C24" s="29">
        <v>700</v>
      </c>
      <c r="D24" s="29">
        <v>10</v>
      </c>
      <c r="E24" s="29" t="s">
        <v>27</v>
      </c>
      <c r="F24" s="29" t="s">
        <v>28</v>
      </c>
      <c r="G24" s="29">
        <f t="shared" si="2"/>
        <v>7000</v>
      </c>
      <c r="H24" s="28"/>
    </row>
    <row r="25" spans="1:8" x14ac:dyDescent="0.3">
      <c r="A25" s="30"/>
      <c r="B25" s="30"/>
      <c r="C25" s="30"/>
      <c r="D25" s="30"/>
      <c r="E25" s="30"/>
      <c r="F25" s="30"/>
      <c r="G25" s="30"/>
      <c r="H25" s="30"/>
    </row>
    <row r="26" spans="1:8" x14ac:dyDescent="0.3">
      <c r="A26" s="2" t="s">
        <v>17</v>
      </c>
      <c r="B26" s="2" t="s">
        <v>18</v>
      </c>
      <c r="C26" s="2" t="s">
        <v>19</v>
      </c>
      <c r="D26" s="2" t="s">
        <v>20</v>
      </c>
      <c r="E26" s="2" t="s">
        <v>21</v>
      </c>
      <c r="F26" s="2" t="s">
        <v>22</v>
      </c>
      <c r="G26" s="2" t="s">
        <v>23</v>
      </c>
      <c r="H26" s="2" t="s">
        <v>24</v>
      </c>
    </row>
    <row r="27" spans="1:8" x14ac:dyDescent="0.3">
      <c r="A27" s="31" t="s">
        <v>58</v>
      </c>
      <c r="B27" s="32" t="s">
        <v>59</v>
      </c>
      <c r="C27" s="32">
        <v>2700</v>
      </c>
      <c r="D27" s="32">
        <v>1</v>
      </c>
      <c r="E27" s="32" t="s">
        <v>27</v>
      </c>
      <c r="F27" s="32" t="s">
        <v>28</v>
      </c>
      <c r="G27" s="32">
        <f t="shared" si="2"/>
        <v>2700</v>
      </c>
      <c r="H27" s="31">
        <f>SUM(G27:G30)</f>
        <v>6500</v>
      </c>
    </row>
    <row r="28" spans="1:8" x14ac:dyDescent="0.3">
      <c r="A28" s="31"/>
      <c r="B28" s="32" t="s">
        <v>60</v>
      </c>
      <c r="C28" s="32">
        <v>1900</v>
      </c>
      <c r="D28" s="32">
        <v>1</v>
      </c>
      <c r="E28" s="32" t="s">
        <v>27</v>
      </c>
      <c r="F28" s="32" t="s">
        <v>28</v>
      </c>
      <c r="G28" s="32">
        <f t="shared" si="2"/>
        <v>1900</v>
      </c>
      <c r="H28" s="31"/>
    </row>
    <row r="29" spans="1:8" x14ac:dyDescent="0.3">
      <c r="A29" s="31"/>
      <c r="B29" s="32" t="s">
        <v>61</v>
      </c>
      <c r="C29" s="32">
        <v>1350</v>
      </c>
      <c r="D29" s="32">
        <v>1</v>
      </c>
      <c r="E29" s="32" t="s">
        <v>27</v>
      </c>
      <c r="F29" s="32" t="s">
        <v>28</v>
      </c>
      <c r="G29" s="32">
        <f t="shared" si="2"/>
        <v>1350</v>
      </c>
      <c r="H29" s="31"/>
    </row>
    <row r="30" spans="1:8" x14ac:dyDescent="0.3">
      <c r="A30" s="31"/>
      <c r="B30" s="32" t="s">
        <v>62</v>
      </c>
      <c r="C30" s="32">
        <v>550</v>
      </c>
      <c r="D30" s="32">
        <v>1</v>
      </c>
      <c r="E30" s="32" t="s">
        <v>27</v>
      </c>
      <c r="F30" s="32" t="s">
        <v>28</v>
      </c>
      <c r="G30" s="32">
        <f t="shared" si="2"/>
        <v>550</v>
      </c>
      <c r="H30" s="31"/>
    </row>
    <row r="31" spans="1:8" x14ac:dyDescent="0.3">
      <c r="A31" s="33" t="s">
        <v>63</v>
      </c>
      <c r="B31" s="33" t="s">
        <v>64</v>
      </c>
      <c r="C31" s="33">
        <v>70</v>
      </c>
      <c r="D31" s="33">
        <v>20</v>
      </c>
      <c r="E31" s="33" t="s">
        <v>27</v>
      </c>
      <c r="F31" s="33" t="s">
        <v>33</v>
      </c>
      <c r="G31" s="33">
        <f t="shared" si="2"/>
        <v>1400</v>
      </c>
      <c r="H31" s="33">
        <f>SUM(G31)</f>
        <v>1400</v>
      </c>
    </row>
    <row r="32" spans="1:8" x14ac:dyDescent="0.3">
      <c r="A32" s="34" t="s">
        <v>65</v>
      </c>
      <c r="B32" s="34" t="s">
        <v>66</v>
      </c>
      <c r="C32" s="34">
        <v>30</v>
      </c>
      <c r="D32" s="34" t="s">
        <v>67</v>
      </c>
      <c r="E32" s="34" t="s">
        <v>27</v>
      </c>
      <c r="F32" s="34" t="s">
        <v>33</v>
      </c>
      <c r="G32" s="34" t="s">
        <v>68</v>
      </c>
      <c r="H32" s="34" t="s">
        <v>68</v>
      </c>
    </row>
  </sheetData>
  <mergeCells count="14">
    <mergeCell ref="A27:A30"/>
    <mergeCell ref="H27:H30"/>
    <mergeCell ref="A16:A18"/>
    <mergeCell ref="H16:H18"/>
    <mergeCell ref="A19:A22"/>
    <mergeCell ref="H19:H22"/>
    <mergeCell ref="A23:A24"/>
    <mergeCell ref="H23:H24"/>
    <mergeCell ref="A2:A4"/>
    <mergeCell ref="H2:H4"/>
    <mergeCell ref="A5:A7"/>
    <mergeCell ref="H5:H7"/>
    <mergeCell ref="A8:A9"/>
    <mergeCell ref="H8:H9"/>
  </mergeCells>
  <phoneticPr fontId="4" type="noConversion"/>
  <pageMargins left="0.7" right="0.7" top="0.75" bottom="0.75" header="0.3" footer="0.3"/>
  <ignoredErrors>
    <ignoredError sqref="G6:G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추교원</dc:creator>
  <cp:lastModifiedBy>추교원</cp:lastModifiedBy>
  <dcterms:created xsi:type="dcterms:W3CDTF">2019-12-29T15:08:20Z</dcterms:created>
  <dcterms:modified xsi:type="dcterms:W3CDTF">2019-12-29T15:38:25Z</dcterms:modified>
</cp:coreProperties>
</file>